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mc:AlternateContent xmlns:mc="http://schemas.openxmlformats.org/markup-compatibility/2006">
    <mc:Choice Requires="x15">
      <x15ac:absPath xmlns:x15ac="http://schemas.microsoft.com/office/spreadsheetml/2010/11/ac" url="C:\Users\b0202\Documents\谷口～上田\財政状況資料集\H29財政状況資料集\３／１１　11日済み　平成２９年度財政状況資料集の作成及び提出について\県に提出文書\"/>
    </mc:Choice>
  </mc:AlternateContent>
  <xr:revisionPtr revIDLastSave="0" documentId="10_ncr:8100000_{8D2C9A91-05ED-4105-9F55-C9466DFBA24B}" xr6:coauthVersionLast="34" xr6:coauthVersionMax="34" xr10:uidLastSave="{00000000-0000-0000-0000-000000000000}"/>
  <bookViews>
    <workbookView xWindow="0" yWindow="0" windowWidth="15360" windowHeight="763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BW35" i="10" l="1"/>
  <c r="BW36" i="10" s="1"/>
  <c r="BW37" i="10" s="1"/>
  <c r="BW38" i="10" s="1"/>
  <c r="BW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<sst xmlns="http://schemas.openxmlformats.org/spreadsheetml/2006/main" count="1090" uniqueCount="577">
  <si>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</si>
  <si>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</si>
  <si>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</si>
  <si>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</si>
  <si>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</si>
  <si>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</si>
  <si>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</si>
  <si>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</si>
  <si>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</si>
  <si>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</si>
  <si>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</si>
  <si>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</si>
  <si>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</si>
  <si>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</si>
  <si>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</si>
  <si>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</si>
  <si>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</si>
  <si>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</si>
  <si>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</si>
  <si>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</si>
  <si>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</si>
  <si>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</si>
  <si>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</si>
  <si>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</si>
  <si>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</si>
  <si>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</si>
  <si>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</si>
  <si>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</si>
  <si>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</si>
  <si>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</si>
  <si>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</si>
  <si>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</si>
  <si>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</si>
  <si>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</si>
  <si>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</si>
  <si>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</si>
  <si>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</si>
  <si>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</si>
  <si>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</si>
  <si>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</si>
  <si>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</si>
  <si>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</si>
  <si>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</si>
  <si>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</si>
  <si>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</si>
  <si>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</si>
  <si>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</si>
  <si>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</si>
  <si>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</si>
  <si>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</si>
  <si>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</si>
  <si>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</si>
  <si>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</si>
  <si>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</si>
  <si>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</si>
  <si>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</si>
  <si>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</si>
  <si>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</si>
  <si>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</si>
  <si>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</si>
  <si>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</si>
  <si>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</si>
  <si>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</si>
  <si>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</si>
  <si>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</si>
  <si>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</si>
  <si>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</si>
  <si>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</si>
  <si>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</si>
  <si>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</si>
  <si>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</si>
  <si>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</si>
  <si>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</si>
  <si>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</si>
  <si>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</si>
  <si>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</si>
  <si>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</si>
  <si>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</si>
  <si>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</si>
  <si>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</si>
  <si>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</si>
  <si>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</si>
  <si>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</si>
  <si>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</si>
  <si>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</si>
  <si>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</si>
  <si>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</si>
  <si>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</si>
  <si>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</si>
  <si>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</si>
  <si>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</si>
  <si>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</si>
  <si>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下北山村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</si>
  <si>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</si>
  <si>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</si>
  <si>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</si>
  <si>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</si>
  <si>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</si>
  <si>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</si>
  <si>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</si>
  <si>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</si>
  <si>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</si>
  <si>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</si>
  <si>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</si>
  <si>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</si>
  <si>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</si>
  <si>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</si>
  <si>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</si>
  <si>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</si>
  <si>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</si>
  <si>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</si>
  <si>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</si>
  <si>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</si>
  <si>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</si>
  <si>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</si>
  <si>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</si>
  <si>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</si>
  <si>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</si>
  <si>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</si>
  <si>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</si>
  <si>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</si>
  <si>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</si>
  <si>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</si>
  <si>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</si>
  <si>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</si>
  <si>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</si>
  <si>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</si>
  <si>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</si>
  <si>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</si>
  <si>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</si>
  <si>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</si>
  <si>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</si>
  <si>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</si>
  <si>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</si>
  <si>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</si>
  <si>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</si>
  <si>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</si>
  <si>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</si>
  <si>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</si>
  <si>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</si>
  <si>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</si>
  <si>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</si>
  <si>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</si>
  <si>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</si>
  <si>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</si>
  <si>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</si>
  <si>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</si>
  <si>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-4.1</t>
    <phoneticPr fontId="5"/>
  </si>
  <si>
    <t>基準財政需要額</t>
    <phoneticPr fontId="20"/>
  </si>
  <si>
    <t>うち日本人(％)</t>
    <phoneticPr fontId="5"/>
  </si>
  <si>
    <t>-3.9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</si>
  <si>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</si>
  <si>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</si>
  <si>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</si>
  <si>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</si>
  <si>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</si>
  <si>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</si>
  <si>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</si>
  <si>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</si>
  <si>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</si>
  <si>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</si>
  <si>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</si>
  <si>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</si>
  <si>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</si>
  <si>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</si>
  <si>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</si>
  <si>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</si>
  <si>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</si>
  <si>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</si>
  <si>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</si>
  <si>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</si>
  <si>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</si>
  <si>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</si>
  <si>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</si>
  <si>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</si>
  <si>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</si>
  <si>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</si>
  <si>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</si>
  <si>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</si>
  <si>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</si>
  <si>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</si>
  <si>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</si>
  <si>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</si>
  <si>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</si>
  <si>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</si>
  <si>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</si>
  <si>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</si>
  <si>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</si>
  <si>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</si>
  <si>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</si>
  <si>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</si>
  <si>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</si>
  <si>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</si>
  <si>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</si>
  <si>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</si>
  <si>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</si>
  <si>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</si>
  <si>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</si>
  <si>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</si>
  <si>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</si>
  <si>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</si>
  <si>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</si>
  <si>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</si>
  <si>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</si>
  <si>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</si>
  <si>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</si>
  <si>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</si>
  <si>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</si>
  <si>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</si>
  <si>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</si>
  <si>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</si>
  <si>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</si>
  <si>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奈良県下北山村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</si>
  <si>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</si>
  <si>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</si>
  <si>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</si>
  <si>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</si>
  <si>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</si>
  <si>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</si>
  <si>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</si>
  <si>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</si>
  <si>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</si>
  <si>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</si>
  <si>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</si>
  <si>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</si>
  <si>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</si>
  <si>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</si>
  <si>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</si>
  <si>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</si>
  <si>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</si>
  <si>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</si>
  <si>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</si>
  <si>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</si>
  <si>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</si>
  <si>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</si>
  <si>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</si>
  <si>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</si>
  <si>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</si>
  <si>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</si>
  <si>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</si>
  <si>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</si>
  <si>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</si>
  <si>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</si>
  <si>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</si>
  <si>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</si>
  <si>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</si>
  <si>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</si>
  <si>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</si>
  <si>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</si>
  <si>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</si>
  <si>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</si>
  <si>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</si>
  <si>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</si>
  <si>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</si>
  <si>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</si>
  <si>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</si>
  <si>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</si>
  <si>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</si>
  <si>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</si>
  <si>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</si>
  <si>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</si>
  <si>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</si>
  <si>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</si>
  <si>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</si>
  <si>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</si>
  <si>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</si>
  <si>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</si>
  <si>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</si>
  <si>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</si>
  <si>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</si>
  <si>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</si>
  <si>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</si>
  <si>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</si>
  <si>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</si>
  <si>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</si>
  <si>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</si>
  <si>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</si>
  <si>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</si>
  <si>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</si>
  <si>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</si>
  <si>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</si>
  <si>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</si>
  <si>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</si>
  <si>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</si>
  <si>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</si>
  <si>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</si>
  <si>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</si>
  <si>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</si>
  <si>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</si>
  <si>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</si>
  <si>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</si>
  <si>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</si>
  <si>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</si>
  <si>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</si>
  <si>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</si>
  <si>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</si>
  <si>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</si>
  <si>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</si>
  <si>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</si>
  <si>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</si>
  <si>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</si>
  <si>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</si>
  <si>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</si>
  <si>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</si>
  <si>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</si>
  <si>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</si>
  <si>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</si>
  <si>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</si>
  <si>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</si>
  <si>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</si>
  <si>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</si>
  <si>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</si>
  <si>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</si>
  <si>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</si>
  <si>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</si>
  <si>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</si>
  <si>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</si>
  <si>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</si>
  <si>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</si>
  <si>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</si>
  <si>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</si>
  <si>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</si>
  <si>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</si>
  <si>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</si>
  <si>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</si>
  <si>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</si>
  <si>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</si>
  <si>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観光施設</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</si>
  <si>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</si>
  <si>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</si>
  <si>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</si>
  <si>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</si>
  <si>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</si>
  <si>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</si>
  <si>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</si>
  <si>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</si>
  <si>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</si>
  <si>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</si>
  <si>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</si>
  <si>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</si>
  <si>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</si>
  <si>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</si>
  <si>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</si>
  <si>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</si>
  <si>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</si>
  <si>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</si>
  <si>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</si>
  <si>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</si>
  <si>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</si>
  <si>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</si>
  <si>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</si>
  <si>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</si>
  <si>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</si>
  <si>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</si>
  <si>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</si>
  <si>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</si>
  <si>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</si>
  <si>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</si>
  <si>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</si>
  <si>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</si>
  <si>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</si>
  <si>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奈良県下北山村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</si>
  <si>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</si>
  <si>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</si>
  <si>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</si>
  <si>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</si>
  <si>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</si>
  <si>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</si>
  <si>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</si>
  <si>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</si>
  <si>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</si>
  <si>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</si>
  <si>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</si>
  <si>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</si>
  <si>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</si>
  <si>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</si>
  <si>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</si>
  <si>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</si>
  <si>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</si>
  <si>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</si>
  <si>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</si>
  <si>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</si>
  <si>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</si>
  <si>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</si>
  <si>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</si>
  <si>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</si>
  <si>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</si>
  <si>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</si>
  <si>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</si>
  <si>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</si>
  <si>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</si>
  <si>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</si>
  <si>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</si>
  <si>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</si>
  <si>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</si>
  <si>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</si>
  <si>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国民健康保険事業会計（事業勘定）</t>
    <phoneticPr fontId="5"/>
  </si>
  <si>
    <t>国民健康保険事業会計（直診勘定）</t>
    <phoneticPr fontId="5"/>
  </si>
  <si>
    <t>介護保険事業会計（保険事業勘定）</t>
    <phoneticPr fontId="5"/>
  </si>
  <si>
    <t>後期高齢者医療事業会計</t>
    <phoneticPr fontId="5"/>
  </si>
  <si>
    <t>簡易水道事業会計</t>
    <phoneticPr fontId="5"/>
  </si>
  <si>
    <t>法非適用企業</t>
    <phoneticPr fontId="5"/>
  </si>
  <si>
    <t>観光施設事業会計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</si>
  <si>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</si>
  <si>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</si>
  <si>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</si>
  <si>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</si>
  <si>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</si>
  <si>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</si>
  <si>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</si>
  <si>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</si>
  <si>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</si>
  <si>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</si>
  <si>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</si>
  <si>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</si>
  <si>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</si>
  <si>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</si>
  <si>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</si>
  <si>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</si>
  <si>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</si>
  <si>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</si>
  <si>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</si>
  <si>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</si>
  <si>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</si>
  <si>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</si>
  <si>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</si>
  <si>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</si>
  <si>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</si>
  <si>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</si>
  <si>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</si>
  <si>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</si>
  <si>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</si>
  <si>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</si>
  <si>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</si>
  <si>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</si>
  <si>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</si>
  <si>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</si>
  <si>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</si>
  <si>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</si>
  <si>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</si>
  <si>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</si>
  <si>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</si>
  <si>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</si>
  <si>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</si>
  <si>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</si>
  <si>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</si>
  <si>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</si>
  <si>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</si>
  <si>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</si>
  <si>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</si>
  <si>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</si>
  <si>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</si>
  <si>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</si>
  <si>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</si>
  <si>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</si>
  <si>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</si>
  <si>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</si>
  <si>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</si>
  <si>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</si>
  <si>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</si>
  <si>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</si>
  <si>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</si>
  <si>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</si>
  <si>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</si>
  <si>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国民健康保険事業会計（直診勘定）</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</si>
  <si>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</si>
  <si>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観光施設事業会計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</si>
  <si>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</si>
  <si>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</si>
  <si>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</si>
  <si>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</si>
  <si>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</si>
  <si>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</si>
  <si>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</si>
  <si>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</si>
  <si>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</si>
  <si>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</si>
  <si>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</si>
  <si>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</si>
  <si>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</si>
  <si>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</si>
  <si>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</si>
  <si>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</si>
  <si>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</si>
  <si>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</si>
  <si>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</si>
  <si>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</si>
  <si>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</si>
  <si>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</si>
  <si>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</si>
  <si>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</si>
  <si>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</si>
  <si>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</si>
  <si>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</si>
  <si>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</si>
  <si>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</si>
  <si>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</si>
  <si>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</si>
  <si>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</si>
  <si>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</si>
  <si>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</si>
  <si>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</si>
  <si>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</si>
  <si>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</si>
  <si>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</si>
  <si>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</si>
  <si>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</si>
  <si>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</si>
  <si>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</si>
  <si>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</si>
  <si>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</si>
  <si>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</si>
  <si>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</si>
  <si>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</si>
  <si>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</si>
  <si>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</si>
  <si>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</si>
  <si>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</si>
  <si>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</si>
  <si>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</si>
  <si>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</si>
  <si>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</si>
  <si>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</si>
  <si>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</si>
  <si>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</si>
  <si>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</si>
  <si>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</si>
  <si>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</si>
  <si>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</si>
  <si>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</si>
  <si>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</si>
  <si>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</si>
  <si>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</si>
  <si>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</si>
  <si>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</si>
  <si>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</si>
  <si>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</si>
  <si>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</si>
  <si>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</si>
  <si>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</si>
  <si>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</si>
  <si>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</si>
  <si>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</si>
  <si>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</si>
  <si>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</si>
  <si>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</si>
  <si>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</si>
  <si>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</si>
  <si>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</si>
  <si>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</si>
  <si>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</si>
  <si>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</si>
  <si>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</si>
  <si>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一般会計</t>
  </si>
  <si>
    <t>介護保険事業会計（保険事業勘定）</t>
  </si>
  <si>
    <t>国民健康保険事業会計（直診勘定）</t>
  </si>
  <si>
    <t>国民健康保険事業会計（事業勘定）</t>
  </si>
  <si>
    <t>観光施設事業会計</t>
  </si>
  <si>
    <t>簡易水道事業会計</t>
  </si>
  <si>
    <t>後期高齢者医療事業会計</t>
  </si>
  <si>
    <t>その他会計（赤字）</t>
  </si>
  <si>
    <t>その他会計（黒字）</t>
  </si>
  <si>
    <t>下北山むらづくりセンター</t>
    <phoneticPr fontId="2"/>
  </si>
  <si>
    <t>奈良県市町村総合事務組合</t>
    <rPh sb="0" eb="3">
      <t>ナラケン</t>
    </rPh>
    <rPh sb="3" eb="6">
      <t>シチョウソン</t>
    </rPh>
    <rPh sb="6" eb="8">
      <t>ソウゴウ</t>
    </rPh>
    <rPh sb="8" eb="10">
      <t>ジム</t>
    </rPh>
    <rPh sb="10" eb="12">
      <t>クミアイ</t>
    </rPh>
    <phoneticPr fontId="11"/>
  </si>
  <si>
    <t>上・下北山衛生一部事務組合</t>
    <rPh sb="0" eb="1">
      <t>カミ</t>
    </rPh>
    <rPh sb="2" eb="3">
      <t>シモ</t>
    </rPh>
    <rPh sb="3" eb="5">
      <t>キタヤマ</t>
    </rPh>
    <rPh sb="5" eb="7">
      <t>エイセイ</t>
    </rPh>
    <rPh sb="7" eb="9">
      <t>イチブ</t>
    </rPh>
    <rPh sb="9" eb="11">
      <t>ジム</t>
    </rPh>
    <rPh sb="11" eb="13">
      <t>クミアイ</t>
    </rPh>
    <phoneticPr fontId="11"/>
  </si>
  <si>
    <t>奈良広域水質検査センター組合</t>
    <rPh sb="0" eb="2">
      <t>ナラ</t>
    </rPh>
    <rPh sb="2" eb="4">
      <t>コウイキ</t>
    </rPh>
    <rPh sb="4" eb="6">
      <t>スイシツ</t>
    </rPh>
    <rPh sb="6" eb="8">
      <t>ケンサ</t>
    </rPh>
    <rPh sb="12" eb="14">
      <t>クミアイ</t>
    </rPh>
    <phoneticPr fontId="11"/>
  </si>
  <si>
    <t>奈良県後期高齢者医療広域連合</t>
    <rPh sb="0" eb="3">
      <t>ナラケン</t>
    </rPh>
    <rPh sb="3" eb="5">
      <t>コウキ</t>
    </rPh>
    <rPh sb="5" eb="7">
      <t>コウレイ</t>
    </rPh>
    <rPh sb="7" eb="8">
      <t>シャ</t>
    </rPh>
    <rPh sb="8" eb="10">
      <t>イリョウ</t>
    </rPh>
    <rPh sb="10" eb="12">
      <t>コウイキ</t>
    </rPh>
    <rPh sb="12" eb="14">
      <t>レンゴウ</t>
    </rPh>
    <phoneticPr fontId="11"/>
  </si>
  <si>
    <t>奈良県広域消防組合</t>
    <rPh sb="0" eb="3">
      <t>ナラケン</t>
    </rPh>
    <rPh sb="3" eb="5">
      <t>コウイキ</t>
    </rPh>
    <rPh sb="5" eb="7">
      <t>ショウボウ</t>
    </rPh>
    <rPh sb="7" eb="9">
      <t>クミアイ</t>
    </rPh>
    <phoneticPr fontId="11"/>
  </si>
  <si>
    <t>南和広域医療企業団</t>
    <rPh sb="0" eb="2">
      <t>ナンワ</t>
    </rPh>
    <rPh sb="2" eb="4">
      <t>コウイキ</t>
    </rPh>
    <rPh sb="4" eb="6">
      <t>イリョウ</t>
    </rPh>
    <rPh sb="6" eb="8">
      <t>キギョウ</t>
    </rPh>
    <rPh sb="8" eb="9">
      <t>ダン</t>
    </rPh>
    <phoneticPr fontId="11"/>
  </si>
  <si>
    <t>庁舎建設基金</t>
    <phoneticPr fontId="2"/>
  </si>
  <si>
    <t>公共施設基金</t>
    <phoneticPr fontId="11"/>
  </si>
  <si>
    <t>消防団員特別報酬基金</t>
    <rPh sb="9" eb="10">
      <t>キン</t>
    </rPh>
    <phoneticPr fontId="2"/>
  </si>
  <si>
    <t>漁業施設基金</t>
    <phoneticPr fontId="2"/>
  </si>
  <si>
    <t>高齢者福祉施設管理運営基金</t>
    <phoneticPr fontId="11"/>
  </si>
  <si>
    <t>-</t>
    <phoneticPr fontId="2"/>
  </si>
  <si>
    <t>－</t>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</si>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</sst>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0" fontId="8" fillId="0" borderId="48" xfId="1" applyFont="1" applyFill="1" applyBorder="1" applyAlignment="1">
      <alignment horizontal="center" vertical="center"/>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8" fillId="0" borderId="35" xfId="5" applyNumberFormat="1" applyFont="1" applyFill="1" applyBorder="1" applyAlignment="1" applyProtection="1">
      <alignment horizontal="right" vertical="center" wrapText="1" shrinkToFit="1"/>
      <protection locked="0"/>
    </xf>
    <xf numFmtId="177" fontId="8" fillId="0" borderId="34" xfId="5" applyNumberFormat="1" applyFont="1" applyFill="1" applyBorder="1" applyAlignment="1" applyProtection="1">
      <alignment horizontal="right" vertical="center" wrapText="1" shrinkToFit="1"/>
      <protection locked="0"/>
    </xf>
    <xf numFmtId="177" fontId="8" fillId="0" borderId="22" xfId="5" applyNumberFormat="1" applyFont="1" applyFill="1" applyBorder="1" applyAlignment="1" applyProtection="1">
      <alignment horizontal="right" vertical="center" wrapText="1" shrinkToFit="1"/>
      <protection locked="0"/>
    </xf>
    <xf numFmtId="177" fontId="8" fillId="0" borderId="21" xfId="5" applyNumberFormat="1" applyFont="1" applyFill="1" applyBorder="1" applyAlignment="1" applyProtection="1">
      <alignment horizontal="right" vertical="center" wrapText="1" shrinkToFit="1"/>
      <protection locked="0"/>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238802</c:v>
                </c:pt>
                <c:pt idx="1">
                  <c:v>288550</c:v>
                </c:pt>
                <c:pt idx="2">
                  <c:v>287914</c:v>
                </c:pt>
                <c:pt idx="3">
                  <c:v>310300</c:v>
                </c:pt>
                <c:pt idx="4">
                  <c:v>317319</c:v>
                </c:pt>
              </c:numCache>
            </c:numRef>
          </c:val>
          <c:smooth val="0"/>
          <c:extLst>
            <c:ext xmlns:c16="http://schemas.microsoft.com/office/drawing/2014/chart" uri="{C3380CC4-5D6E-409C-BE32-E72D297353CC}">
              <c16:uniqueId val="{00000000-45DA-4773-9B01-129183B6D06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310576</c:v>
                </c:pt>
                <c:pt idx="1">
                  <c:v>169782</c:v>
                </c:pt>
                <c:pt idx="2">
                  <c:v>247610</c:v>
                </c:pt>
                <c:pt idx="3">
                  <c:v>291947</c:v>
                </c:pt>
                <c:pt idx="4">
                  <c:v>393101</c:v>
                </c:pt>
              </c:numCache>
            </c:numRef>
          </c:val>
          <c:smooth val="0"/>
          <c:extLst>
            <c:ext xmlns:c16="http://schemas.microsoft.com/office/drawing/2014/chart" uri="{C3380CC4-5D6E-409C-BE32-E72D297353CC}">
              <c16:uniqueId val="{00000001-45DA-4773-9B01-129183B6D06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2.87</c:v>
                </c:pt>
                <c:pt idx="1">
                  <c:v>4.88</c:v>
                </c:pt>
                <c:pt idx="2">
                  <c:v>4.4400000000000004</c:v>
                </c:pt>
                <c:pt idx="3">
                  <c:v>3.6</c:v>
                </c:pt>
                <c:pt idx="4">
                  <c:v>8.8000000000000007</c:v>
                </c:pt>
              </c:numCache>
            </c:numRef>
          </c:val>
          <c:extLst>
            <c:ext xmlns:c16="http://schemas.microsoft.com/office/drawing/2014/chart" uri="{C3380CC4-5D6E-409C-BE32-E72D297353CC}">
              <c16:uniqueId val="{00000000-0C68-4FE2-A7C1-5200DA69538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104.85</c:v>
                </c:pt>
                <c:pt idx="1">
                  <c:v>131.34</c:v>
                </c:pt>
                <c:pt idx="2">
                  <c:v>146.87</c:v>
                </c:pt>
                <c:pt idx="3">
                  <c:v>172.86</c:v>
                </c:pt>
                <c:pt idx="4">
                  <c:v>181.2</c:v>
                </c:pt>
              </c:numCache>
            </c:numRef>
          </c:val>
          <c:extLst>
            <c:ext xmlns:c16="http://schemas.microsoft.com/office/drawing/2014/chart" uri="{C3380CC4-5D6E-409C-BE32-E72D297353CC}">
              <c16:uniqueId val="{00000001-0C68-4FE2-A7C1-5200DA69538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22.66</c:v>
                </c:pt>
                <c:pt idx="1">
                  <c:v>18.29</c:v>
                </c:pt>
                <c:pt idx="2">
                  <c:v>22.24</c:v>
                </c:pt>
                <c:pt idx="3">
                  <c:v>13.45</c:v>
                </c:pt>
                <c:pt idx="4">
                  <c:v>9.56</c:v>
                </c:pt>
              </c:numCache>
            </c:numRef>
          </c:val>
          <c:smooth val="0"/>
          <c:extLst>
            <c:ext xmlns:c16="http://schemas.microsoft.com/office/drawing/2014/chart" uri="{C3380CC4-5D6E-409C-BE32-E72D297353CC}">
              <c16:uniqueId val="{00000002-0C68-4FE2-A7C1-5200DA69538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51B-465E-B587-10492B14170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51B-465E-B587-10492B14170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51B-465E-B587-10492B14170B}"/>
            </c:ext>
          </c:extLst>
        </c:ser>
        <c:ser>
          <c:idx val="3"/>
          <c:order val="3"/>
          <c:tx>
            <c:strRef>
              <c:f>データシート!$A$30</c:f>
              <c:strCache>
                <c:ptCount val="1"/>
                <c:pt idx="0">
                  <c:v>後期高齢者医療事業会計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0.05</c:v>
                </c:pt>
                <c:pt idx="4">
                  <c:v>#N/A</c:v>
                </c:pt>
                <c:pt idx="5">
                  <c:v>0.04</c:v>
                </c:pt>
                <c:pt idx="6">
                  <c:v>#N/A</c:v>
                </c:pt>
                <c:pt idx="7">
                  <c:v>0.03</c:v>
                </c:pt>
                <c:pt idx="8">
                  <c:v>#N/A</c:v>
                </c:pt>
                <c:pt idx="9">
                  <c:v>0.03</c:v>
                </c:pt>
              </c:numCache>
            </c:numRef>
          </c:val>
          <c:extLst>
            <c:ext xmlns:c16="http://schemas.microsoft.com/office/drawing/2014/chart" uri="{C3380CC4-5D6E-409C-BE32-E72D297353CC}">
              <c16:uniqueId val="{00000003-751B-465E-B587-10492B14170B}"/>
            </c:ext>
          </c:extLst>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7.0000000000000007E-2</c:v>
                </c:pt>
                <c:pt idx="2">
                  <c:v>#N/A</c:v>
                </c:pt>
                <c:pt idx="3">
                  <c:v>0.06</c:v>
                </c:pt>
                <c:pt idx="4">
                  <c:v>#N/A</c:v>
                </c:pt>
                <c:pt idx="5">
                  <c:v>0.17</c:v>
                </c:pt>
                <c:pt idx="6">
                  <c:v>#N/A</c:v>
                </c:pt>
                <c:pt idx="7">
                  <c:v>0.14000000000000001</c:v>
                </c:pt>
                <c:pt idx="8">
                  <c:v>#N/A</c:v>
                </c:pt>
                <c:pt idx="9">
                  <c:v>0.11</c:v>
                </c:pt>
              </c:numCache>
            </c:numRef>
          </c:val>
          <c:extLst>
            <c:ext xmlns:c16="http://schemas.microsoft.com/office/drawing/2014/chart" uri="{C3380CC4-5D6E-409C-BE32-E72D297353CC}">
              <c16:uniqueId val="{00000004-751B-465E-B587-10492B14170B}"/>
            </c:ext>
          </c:extLst>
        </c:ser>
        <c:ser>
          <c:idx val="5"/>
          <c:order val="5"/>
          <c:tx>
            <c:strRef>
              <c:f>データシート!$A$32</c:f>
              <c:strCache>
                <c:ptCount val="1"/>
                <c:pt idx="0">
                  <c:v>観光施設事業会計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0.26</c:v>
                </c:pt>
                <c:pt idx="2">
                  <c:v>#N/A</c:v>
                </c:pt>
                <c:pt idx="3">
                  <c:v>0.17</c:v>
                </c:pt>
                <c:pt idx="4">
                  <c:v>#N/A</c:v>
                </c:pt>
                <c:pt idx="5">
                  <c:v>0.34</c:v>
                </c:pt>
                <c:pt idx="6">
                  <c:v>#N/A</c:v>
                </c:pt>
                <c:pt idx="7">
                  <c:v>0.19</c:v>
                </c:pt>
                <c:pt idx="8">
                  <c:v>#N/A</c:v>
                </c:pt>
                <c:pt idx="9">
                  <c:v>0.15</c:v>
                </c:pt>
              </c:numCache>
            </c:numRef>
          </c:val>
          <c:extLst>
            <c:ext xmlns:c16="http://schemas.microsoft.com/office/drawing/2014/chart" uri="{C3380CC4-5D6E-409C-BE32-E72D297353CC}">
              <c16:uniqueId val="{00000005-751B-465E-B587-10492B14170B}"/>
            </c:ext>
          </c:extLst>
        </c:ser>
        <c:ser>
          <c:idx val="6"/>
          <c:order val="6"/>
          <c:tx>
            <c:strRef>
              <c:f>データシート!$A$33</c:f>
              <c:strCache>
                <c:ptCount val="1"/>
                <c:pt idx="0">
                  <c:v>国民健康保険事業会計（事業勘定）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0.77</c:v>
                </c:pt>
                <c:pt idx="2">
                  <c:v>#N/A</c:v>
                </c:pt>
                <c:pt idx="3">
                  <c:v>0.2</c:v>
                </c:pt>
                <c:pt idx="4">
                  <c:v>#N/A</c:v>
                </c:pt>
                <c:pt idx="5">
                  <c:v>1.08</c:v>
                </c:pt>
                <c:pt idx="6">
                  <c:v>#N/A</c:v>
                </c:pt>
                <c:pt idx="7">
                  <c:v>1.02</c:v>
                </c:pt>
                <c:pt idx="8">
                  <c:v>#N/A</c:v>
                </c:pt>
                <c:pt idx="9">
                  <c:v>0.46</c:v>
                </c:pt>
              </c:numCache>
            </c:numRef>
          </c:val>
          <c:extLst>
            <c:ext xmlns:c16="http://schemas.microsoft.com/office/drawing/2014/chart" uri="{C3380CC4-5D6E-409C-BE32-E72D297353CC}">
              <c16:uniqueId val="{00000006-751B-465E-B587-10492B14170B}"/>
            </c:ext>
          </c:extLst>
        </c:ser>
        <c:ser>
          <c:idx val="7"/>
          <c:order val="7"/>
          <c:tx>
            <c:strRef>
              <c:f>データシート!$A$34</c:f>
              <c:strCache>
                <c:ptCount val="1"/>
                <c:pt idx="0">
                  <c:v>国民健康保険事業会計（直診勘定）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0.51</c:v>
                </c:pt>
                <c:pt idx="2">
                  <c:v>#N/A</c:v>
                </c:pt>
                <c:pt idx="3">
                  <c:v>0.67</c:v>
                </c:pt>
                <c:pt idx="4">
                  <c:v>#N/A</c:v>
                </c:pt>
                <c:pt idx="5">
                  <c:v>0.6</c:v>
                </c:pt>
                <c:pt idx="6">
                  <c:v>#N/A</c:v>
                </c:pt>
                <c:pt idx="7">
                  <c:v>0.63</c:v>
                </c:pt>
                <c:pt idx="8">
                  <c:v>#N/A</c:v>
                </c:pt>
                <c:pt idx="9">
                  <c:v>0.47</c:v>
                </c:pt>
              </c:numCache>
            </c:numRef>
          </c:val>
          <c:extLst>
            <c:ext xmlns:c16="http://schemas.microsoft.com/office/drawing/2014/chart" uri="{C3380CC4-5D6E-409C-BE32-E72D297353CC}">
              <c16:uniqueId val="{00000007-751B-465E-B587-10492B14170B}"/>
            </c:ext>
          </c:extLst>
        </c:ser>
        <c:ser>
          <c:idx val="8"/>
          <c:order val="8"/>
          <c:tx>
            <c:strRef>
              <c:f>データシート!$A$35</c:f>
              <c:strCache>
                <c:ptCount val="1"/>
                <c:pt idx="0">
                  <c:v>介護保険事業会計（保険事業勘定）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1.38</c:v>
                </c:pt>
                <c:pt idx="2">
                  <c:v>#N/A</c:v>
                </c:pt>
                <c:pt idx="3">
                  <c:v>1.21</c:v>
                </c:pt>
                <c:pt idx="4">
                  <c:v>#N/A</c:v>
                </c:pt>
                <c:pt idx="5">
                  <c:v>0.32</c:v>
                </c:pt>
                <c:pt idx="6">
                  <c:v>#N/A</c:v>
                </c:pt>
                <c:pt idx="7">
                  <c:v>0.53</c:v>
                </c:pt>
                <c:pt idx="8">
                  <c:v>#N/A</c:v>
                </c:pt>
                <c:pt idx="9">
                  <c:v>0.49</c:v>
                </c:pt>
              </c:numCache>
            </c:numRef>
          </c:val>
          <c:extLst>
            <c:ext xmlns:c16="http://schemas.microsoft.com/office/drawing/2014/chart" uri="{C3380CC4-5D6E-409C-BE32-E72D297353CC}">
              <c16:uniqueId val="{00000008-751B-465E-B587-10492B14170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2.87</c:v>
                </c:pt>
                <c:pt idx="2">
                  <c:v>#N/A</c:v>
                </c:pt>
                <c:pt idx="3">
                  <c:v>4.87</c:v>
                </c:pt>
                <c:pt idx="4">
                  <c:v>#N/A</c:v>
                </c:pt>
                <c:pt idx="5">
                  <c:v>4.4400000000000004</c:v>
                </c:pt>
                <c:pt idx="6">
                  <c:v>#N/A</c:v>
                </c:pt>
                <c:pt idx="7">
                  <c:v>3.59</c:v>
                </c:pt>
                <c:pt idx="8">
                  <c:v>#N/A</c:v>
                </c:pt>
                <c:pt idx="9">
                  <c:v>8.8000000000000007</c:v>
                </c:pt>
              </c:numCache>
            </c:numRef>
          </c:val>
          <c:extLst>
            <c:ext xmlns:c16="http://schemas.microsoft.com/office/drawing/2014/chart" uri="{C3380CC4-5D6E-409C-BE32-E72D297353CC}">
              <c16:uniqueId val="{00000009-751B-465E-B587-10492B14170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241</c:v>
                </c:pt>
                <c:pt idx="5">
                  <c:v>203</c:v>
                </c:pt>
                <c:pt idx="8">
                  <c:v>186</c:v>
                </c:pt>
                <c:pt idx="11">
                  <c:v>179</c:v>
                </c:pt>
                <c:pt idx="14">
                  <c:v>193</c:v>
                </c:pt>
              </c:numCache>
            </c:numRef>
          </c:val>
          <c:extLst>
            <c:ext xmlns:c16="http://schemas.microsoft.com/office/drawing/2014/chart" uri="{C3380CC4-5D6E-409C-BE32-E72D297353CC}">
              <c16:uniqueId val="{00000000-CEC4-49C2-86CB-897952A08F3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EC4-49C2-86CB-897952A08F3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EC4-49C2-86CB-897952A08F3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30</c:v>
                </c:pt>
                <c:pt idx="3">
                  <c:v>30</c:v>
                </c:pt>
                <c:pt idx="6">
                  <c:v>30</c:v>
                </c:pt>
                <c:pt idx="9">
                  <c:v>32</c:v>
                </c:pt>
                <c:pt idx="12">
                  <c:v>37</c:v>
                </c:pt>
              </c:numCache>
            </c:numRef>
          </c:val>
          <c:extLst>
            <c:ext xmlns:c16="http://schemas.microsoft.com/office/drawing/2014/chart" uri="{C3380CC4-5D6E-409C-BE32-E72D297353CC}">
              <c16:uniqueId val="{00000003-CEC4-49C2-86CB-897952A08F3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17</c:v>
                </c:pt>
                <c:pt idx="3">
                  <c:v>18</c:v>
                </c:pt>
                <c:pt idx="6">
                  <c:v>21</c:v>
                </c:pt>
                <c:pt idx="9">
                  <c:v>21</c:v>
                </c:pt>
                <c:pt idx="12">
                  <c:v>21</c:v>
                </c:pt>
              </c:numCache>
            </c:numRef>
          </c:val>
          <c:extLst>
            <c:ext xmlns:c16="http://schemas.microsoft.com/office/drawing/2014/chart" uri="{C3380CC4-5D6E-409C-BE32-E72D297353CC}">
              <c16:uniqueId val="{00000004-CEC4-49C2-86CB-897952A08F3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EC4-49C2-86CB-897952A08F3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EC4-49C2-86CB-897952A08F3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261</c:v>
                </c:pt>
                <c:pt idx="3">
                  <c:v>210</c:v>
                </c:pt>
                <c:pt idx="6">
                  <c:v>184</c:v>
                </c:pt>
                <c:pt idx="9">
                  <c:v>168</c:v>
                </c:pt>
                <c:pt idx="12">
                  <c:v>192</c:v>
                </c:pt>
              </c:numCache>
            </c:numRef>
          </c:val>
          <c:extLst>
            <c:ext xmlns:c16="http://schemas.microsoft.com/office/drawing/2014/chart" uri="{C3380CC4-5D6E-409C-BE32-E72D297353CC}">
              <c16:uniqueId val="{00000007-CEC4-49C2-86CB-897952A08F3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67</c:v>
                </c:pt>
                <c:pt idx="2">
                  <c:v>#N/A</c:v>
                </c:pt>
                <c:pt idx="3">
                  <c:v>#N/A</c:v>
                </c:pt>
                <c:pt idx="4">
                  <c:v>55</c:v>
                </c:pt>
                <c:pt idx="5">
                  <c:v>#N/A</c:v>
                </c:pt>
                <c:pt idx="6">
                  <c:v>#N/A</c:v>
                </c:pt>
                <c:pt idx="7">
                  <c:v>49</c:v>
                </c:pt>
                <c:pt idx="8">
                  <c:v>#N/A</c:v>
                </c:pt>
                <c:pt idx="9">
                  <c:v>#N/A</c:v>
                </c:pt>
                <c:pt idx="10">
                  <c:v>42</c:v>
                </c:pt>
                <c:pt idx="11">
                  <c:v>#N/A</c:v>
                </c:pt>
                <c:pt idx="12">
                  <c:v>#N/A</c:v>
                </c:pt>
                <c:pt idx="13">
                  <c:v>57</c:v>
                </c:pt>
                <c:pt idx="14">
                  <c:v>#N/A</c:v>
                </c:pt>
              </c:numCache>
            </c:numRef>
          </c:val>
          <c:smooth val="0"/>
          <c:extLst>
            <c:ext xmlns:c16="http://schemas.microsoft.com/office/drawing/2014/chart" uri="{C3380CC4-5D6E-409C-BE32-E72D297353CC}">
              <c16:uniqueId val="{00000008-CEC4-49C2-86CB-897952A08F3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1519</c:v>
                </c:pt>
                <c:pt idx="5">
                  <c:v>1532</c:v>
                </c:pt>
                <c:pt idx="8">
                  <c:v>1636</c:v>
                </c:pt>
                <c:pt idx="11">
                  <c:v>1712</c:v>
                </c:pt>
                <c:pt idx="14">
                  <c:v>1791</c:v>
                </c:pt>
              </c:numCache>
            </c:numRef>
          </c:val>
          <c:extLst>
            <c:ext xmlns:c16="http://schemas.microsoft.com/office/drawing/2014/chart" uri="{C3380CC4-5D6E-409C-BE32-E72D297353CC}">
              <c16:uniqueId val="{00000000-7F6A-4AA4-9AA6-026D30357B7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64</c:v>
                </c:pt>
                <c:pt idx="5">
                  <c:v>51</c:v>
                </c:pt>
                <c:pt idx="8">
                  <c:v>50</c:v>
                </c:pt>
                <c:pt idx="11">
                  <c:v>75</c:v>
                </c:pt>
                <c:pt idx="14">
                  <c:v>65</c:v>
                </c:pt>
              </c:numCache>
            </c:numRef>
          </c:val>
          <c:extLst>
            <c:ext xmlns:c16="http://schemas.microsoft.com/office/drawing/2014/chart" uri="{C3380CC4-5D6E-409C-BE32-E72D297353CC}">
              <c16:uniqueId val="{00000001-7F6A-4AA4-9AA6-026D30357B7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2172</c:v>
                </c:pt>
                <c:pt idx="5">
                  <c:v>2362</c:v>
                </c:pt>
                <c:pt idx="8">
                  <c:v>2511</c:v>
                </c:pt>
                <c:pt idx="11">
                  <c:v>2720</c:v>
                </c:pt>
                <c:pt idx="14">
                  <c:v>2762</c:v>
                </c:pt>
              </c:numCache>
            </c:numRef>
          </c:val>
          <c:extLst>
            <c:ext xmlns:c16="http://schemas.microsoft.com/office/drawing/2014/chart" uri="{C3380CC4-5D6E-409C-BE32-E72D297353CC}">
              <c16:uniqueId val="{00000002-7F6A-4AA4-9AA6-026D30357B7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F6A-4AA4-9AA6-026D30357B7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F6A-4AA4-9AA6-026D30357B7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F6A-4AA4-9AA6-026D30357B7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393</c:v>
                </c:pt>
                <c:pt idx="3">
                  <c:v>346</c:v>
                </c:pt>
                <c:pt idx="6">
                  <c:v>344</c:v>
                </c:pt>
                <c:pt idx="9">
                  <c:v>376</c:v>
                </c:pt>
                <c:pt idx="12">
                  <c:v>336</c:v>
                </c:pt>
              </c:numCache>
            </c:numRef>
          </c:val>
          <c:extLst>
            <c:ext xmlns:c16="http://schemas.microsoft.com/office/drawing/2014/chart" uri="{C3380CC4-5D6E-409C-BE32-E72D297353CC}">
              <c16:uniqueId val="{00000006-7F6A-4AA4-9AA6-026D30357B7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79</c:v>
                </c:pt>
                <c:pt idx="3">
                  <c:v>84</c:v>
                </c:pt>
                <c:pt idx="6">
                  <c:v>141</c:v>
                </c:pt>
                <c:pt idx="9">
                  <c:v>196</c:v>
                </c:pt>
                <c:pt idx="12">
                  <c:v>180</c:v>
                </c:pt>
              </c:numCache>
            </c:numRef>
          </c:val>
          <c:extLst>
            <c:ext xmlns:c16="http://schemas.microsoft.com/office/drawing/2014/chart" uri="{C3380CC4-5D6E-409C-BE32-E72D297353CC}">
              <c16:uniqueId val="{00000007-7F6A-4AA4-9AA6-026D30357B7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158</c:v>
                </c:pt>
                <c:pt idx="3">
                  <c:v>180</c:v>
                </c:pt>
                <c:pt idx="6">
                  <c:v>218</c:v>
                </c:pt>
                <c:pt idx="9">
                  <c:v>249</c:v>
                </c:pt>
                <c:pt idx="12">
                  <c:v>292</c:v>
                </c:pt>
              </c:numCache>
            </c:numRef>
          </c:val>
          <c:extLst>
            <c:ext xmlns:c16="http://schemas.microsoft.com/office/drawing/2014/chart" uri="{C3380CC4-5D6E-409C-BE32-E72D297353CC}">
              <c16:uniqueId val="{00000008-7F6A-4AA4-9AA6-026D30357B7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F6A-4AA4-9AA6-026D30357B7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1667</c:v>
                </c:pt>
                <c:pt idx="3">
                  <c:v>1687</c:v>
                </c:pt>
                <c:pt idx="6">
                  <c:v>1787</c:v>
                </c:pt>
                <c:pt idx="9">
                  <c:v>1889</c:v>
                </c:pt>
                <c:pt idx="12">
                  <c:v>2054</c:v>
                </c:pt>
              </c:numCache>
            </c:numRef>
          </c:val>
          <c:extLst>
            <c:ext xmlns:c16="http://schemas.microsoft.com/office/drawing/2014/chart" uri="{C3380CC4-5D6E-409C-BE32-E72D297353CC}">
              <c16:uniqueId val="{0000000A-7F6A-4AA4-9AA6-026D30357B7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F6A-4AA4-9AA6-026D30357B7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1663</c:v>
                </c:pt>
                <c:pt idx="1">
                  <c:v>1817</c:v>
                </c:pt>
                <c:pt idx="2">
                  <c:v>1863</c:v>
                </c:pt>
              </c:numCache>
            </c:numRef>
          </c:val>
          <c:extLst>
            <c:ext xmlns:c16="http://schemas.microsoft.com/office/drawing/2014/chart" uri="{C3380CC4-5D6E-409C-BE32-E72D297353CC}">
              <c16:uniqueId val="{00000000-301E-4AD7-91E3-74BCCA7A811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108</c:v>
                </c:pt>
                <c:pt idx="1">
                  <c:v>108</c:v>
                </c:pt>
                <c:pt idx="2">
                  <c:v>108</c:v>
                </c:pt>
              </c:numCache>
            </c:numRef>
          </c:val>
          <c:extLst>
            <c:ext xmlns:c16="http://schemas.microsoft.com/office/drawing/2014/chart" uri="{C3380CC4-5D6E-409C-BE32-E72D297353CC}">
              <c16:uniqueId val="{00000001-301E-4AD7-91E3-74BCCA7A811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685</c:v>
                </c:pt>
                <c:pt idx="1">
                  <c:v>737</c:v>
                </c:pt>
                <c:pt idx="2">
                  <c:v>734</c:v>
                </c:pt>
              </c:numCache>
            </c:numRef>
          </c:val>
          <c:extLst>
            <c:ext xmlns:c16="http://schemas.microsoft.com/office/drawing/2014/chart" uri="{C3380CC4-5D6E-409C-BE32-E72D297353CC}">
              <c16:uniqueId val="{00000002-301E-4AD7-91E3-74BCCA7A811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奈良県下北山村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毎年計画的に返済を実施して</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いる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老朽化する施設整備等や</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次年度以降に計画的に実施する大規模な事業</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の財源を起債で対応する為、元利償還金は増加傾向であり、</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比率自体</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も</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上昇する見込みであ</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る。</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上昇することが見込まれ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る公債費については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基金等を適切に活用しながら繰上償還等を実施し、抑制に努め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今後は事業の見直し等も進めながらできる限り起債に大きく頼ることのない財政運営に努める。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奈良県下北山村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財源のひとつである充当可能基金が豊富にある為、将来負担比率は現在の所ない現状である。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今後も事業実施の適正化を図り、財政の健全化に努める。</a:t>
          </a:r>
          <a:endParaRPr lang="ja-JP" altLang="ja-JP" sz="12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奈良県下北山村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災害など不測の事態や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次</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年度以降に実施する大規模な事業等に備えるために適切な積立を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行っている為、増加している。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今後は複数年度で大型の公共施設整備等を予定しており、目的に応じた基金の取り崩しを実施する為、基金全体としては積立額は緩やかに減少傾向である。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庁舎建設基金：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下北山村庁舎建設の資金に充当。</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高齢者福祉施設管理運営基金</a:t>
          </a:r>
          <a:r>
            <a:rPr kumimoji="1" lang="ja-JP" altLang="en-US" sz="12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高齢者福祉施設の健全な管理運営に資する。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公共施設基金：公共施設の維持及び建設事業を円滑に執行。</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消防団員特別報酬基金：団員が特別に出動した場合の費用弁償等の支給および装備充実に資する。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漁業施設基金：漁業振興の事業資金に充当。</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大きな増減は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ない現状である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庁舎建設基金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：平成３３年度に予定をしている庁舎移転</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工事の為、</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近々に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取り崩しを予定して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lang="ja-JP" altLang="en-US" sz="1200" b="0">
              <a:effectLst/>
              <a:latin typeface="ＭＳ Ｐゴシック" panose="020B0600070205080204" pitchFamily="50" charset="-128"/>
              <a:ea typeface="ＭＳ Ｐゴシック" panose="020B0600070205080204" pitchFamily="50" charset="-128"/>
            </a:rPr>
            <a:t>高齢者福祉施設管理運営基金</a:t>
          </a:r>
          <a:r>
            <a:rPr kumimoji="1" lang="ja-JP" altLang="en-US" sz="12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高齢者福祉施設の整備に充当予定の為、今後も適切な積立を行う。</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公共施設基金：平成３０年度に大型事業を予定しており、現在積立している大部分の基金の取り崩しを予定している。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消防団員特別報酬基金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：不測の事態に備えて計画的に基金の積立てを実施している。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漁業施設基金：毎年漁業振興の資金に充当しているため緩やかに減少している。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災害など不測の事態や年度以降に実施する大規模な事業等に備えるために適切な積立を行っている為、増加して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災害などの不測の事態に備える為に計画的に積立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を実施しているが、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今後予定する大型施設整備等（集約化・複合化施設の整備・庁舎移転整備等）に多額の費用を支出する予定であ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大きな増減はない現状である。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基金を活用して種々の繰上償還等に対応する為、今後も適切に管理を行っていく。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奈良県下北山村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934
928
133.39
1,805,160
1,714,543
90,514
1,028,109
2,054,089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基準財政収入額が減少し、基準財政需要額も減少した為、昨年とほぼ横ばいで推移しており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とも同様の数値で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推移して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effectLst/>
              <a:latin typeface="ＭＳ Ｐゴシック" panose="020B0600070205080204" pitchFamily="50" charset="-128"/>
              <a:ea typeface="ＭＳ Ｐゴシック" panose="020B0600070205080204" pitchFamily="50" charset="-128"/>
            </a:rPr>
            <a:t>年々人口減少も進んでおり、税収等も思うよう上がらない現状ではあるが、歳入の確保及び歳出の適正な見直し等を実施し、財政の健全化に努める。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110490</xdr:rowOff>
    </xdr:from>
    <xdr:to>
      <xdr:col>23</xdr:col>
      <xdr:colOff>133350</xdr:colOff>
      <xdr:row>45</xdr:row>
      <xdr:rowOff>25823</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54140"/>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25417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110490</xdr:rowOff>
    </xdr:from>
    <xdr:to>
      <xdr:col>24</xdr:col>
      <xdr:colOff>12700</xdr:colOff>
      <xdr:row>37</xdr:row>
      <xdr:rowOff>110490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76623</xdr:rowOff>
    </xdr:from>
    <xdr:to>
      <xdr:col>23</xdr:col>
      <xdr:colOff>133350</xdr:colOff>
      <xdr:row>44</xdr:row>
      <xdr:rowOff>84667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62042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169350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54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25823</xdr:rowOff>
    </xdr:from>
    <xdr:to>
      <xdr:col>23</xdr:col>
      <xdr:colOff>184150</xdr:colOff>
      <xdr:row>44</xdr:row>
      <xdr:rowOff>127423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84667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17780</xdr:rowOff>
    </xdr:from>
    <xdr:to>
      <xdr:col>19</xdr:col>
      <xdr:colOff>184150</xdr:colOff>
      <xdr:row>44</xdr:row>
      <xdr:rowOff>119380</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129557</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3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92710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6284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81297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92710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284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1694</xdr:rowOff>
    </xdr:from>
    <xdr:to>
      <xdr:col>11</xdr:col>
      <xdr:colOff>82550</xdr:colOff>
      <xdr:row>44</xdr:row>
      <xdr:rowOff>103294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113471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157056</xdr:rowOff>
    </xdr:from>
    <xdr:to>
      <xdr:col>7</xdr:col>
      <xdr:colOff>31750</xdr:colOff>
      <xdr:row>44</xdr:row>
      <xdr:rowOff>87206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97383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25823</xdr:rowOff>
    </xdr:from>
    <xdr:to>
      <xdr:col>23</xdr:col>
      <xdr:colOff>184150</xdr:colOff>
      <xdr:row>44</xdr:row>
      <xdr:rowOff>127423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137600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3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41910</xdr:rowOff>
    </xdr:from>
    <xdr:to>
      <xdr:col>11</xdr:col>
      <xdr:colOff>82550</xdr:colOff>
      <xdr:row>44</xdr:row>
      <xdr:rowOff>143510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128287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行財政改革に伴い、人件費・物件費の抑制に努めて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いるが、普通交付税の減少及び、公債費の増加が前年度より比率が上昇している要因である。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公債費については今後も上昇することが見込まれるが、基金等を適切に活用しながら繰上償還等を実施し、抑制に努める。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又、今後とも引き続き事業の見直しを進めるとともに、事業の優先度を精査・点検し、優先度の低い事業について計画的に縮小等を進め、経常経費の削減に努める。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23114</xdr:rowOff>
    </xdr:from>
    <xdr:to>
      <xdr:col>23</xdr:col>
      <xdr:colOff>133350</xdr:colOff>
      <xdr:row>67</xdr:row>
      <xdr:rowOff>87249</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38664"/>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59326</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4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87249</xdr:rowOff>
    </xdr:from>
    <xdr:to>
      <xdr:col>24</xdr:col>
      <xdr:colOff>12700</xdr:colOff>
      <xdr:row>67</xdr:row>
      <xdr:rowOff>87249</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7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109491</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23114</xdr:rowOff>
    </xdr:from>
    <xdr:to>
      <xdr:col>24</xdr:col>
      <xdr:colOff>12700</xdr:colOff>
      <xdr:row>59</xdr:row>
      <xdr:rowOff>23114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160020</xdr:rowOff>
    </xdr:from>
    <xdr:to>
      <xdr:col>23</xdr:col>
      <xdr:colOff>133350</xdr:colOff>
      <xdr:row>65</xdr:row>
      <xdr:rowOff>130937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1132820"/>
          <a:ext cx="838200" cy="1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48404</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1021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31877</xdr:rowOff>
    </xdr:from>
    <xdr:to>
      <xdr:col>23</xdr:col>
      <xdr:colOff>184150</xdr:colOff>
      <xdr:row>65</xdr:row>
      <xdr:rowOff>133477</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61087</xdr:rowOff>
    </xdr:from>
    <xdr:to>
      <xdr:col>19</xdr:col>
      <xdr:colOff>133350</xdr:colOff>
      <xdr:row>64</xdr:row>
      <xdr:rowOff>160020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1033887"/>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135763</xdr:rowOff>
    </xdr:from>
    <xdr:to>
      <xdr:col>19</xdr:col>
      <xdr:colOff>184150</xdr:colOff>
      <xdr:row>65</xdr:row>
      <xdr:rowOff>65913</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50690</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1194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61087</xdr:rowOff>
    </xdr:from>
    <xdr:to>
      <xdr:col>15</xdr:col>
      <xdr:colOff>82550</xdr:colOff>
      <xdr:row>64</xdr:row>
      <xdr:rowOff>143129</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1033887"/>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167259</xdr:rowOff>
    </xdr:from>
    <xdr:to>
      <xdr:col>15</xdr:col>
      <xdr:colOff>133350</xdr:colOff>
      <xdr:row>64</xdr:row>
      <xdr:rowOff>97409</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107586</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737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24892</xdr:rowOff>
    </xdr:from>
    <xdr:to>
      <xdr:col>11</xdr:col>
      <xdr:colOff>31750</xdr:colOff>
      <xdr:row>64</xdr:row>
      <xdr:rowOff>143129</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997692"/>
          <a:ext cx="889000" cy="1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19939</xdr:rowOff>
    </xdr:from>
    <xdr:to>
      <xdr:col>7</xdr:col>
      <xdr:colOff>31750</xdr:colOff>
      <xdr:row>64</xdr:row>
      <xdr:rowOff>121539</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106316</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107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80137</xdr:rowOff>
    </xdr:from>
    <xdr:to>
      <xdr:col>23</xdr:col>
      <xdr:colOff>184150</xdr:colOff>
      <xdr:row>66</xdr:row>
      <xdr:rowOff>10287</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22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52214</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19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109220</xdr:rowOff>
    </xdr:from>
    <xdr:to>
      <xdr:col>19</xdr:col>
      <xdr:colOff>184150</xdr:colOff>
      <xdr:row>65</xdr:row>
      <xdr:rowOff>39370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49547</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10287</xdr:rowOff>
    </xdr:from>
    <xdr:to>
      <xdr:col>15</xdr:col>
      <xdr:colOff>133350</xdr:colOff>
      <xdr:row>64</xdr:row>
      <xdr:rowOff>111887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98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96664</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06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92329</xdr:rowOff>
    </xdr:from>
    <xdr:to>
      <xdr:col>11</xdr:col>
      <xdr:colOff>82550</xdr:colOff>
      <xdr:row>65</xdr:row>
      <xdr:rowOff>22479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06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32656</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83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145542</xdr:rowOff>
    </xdr:from>
    <xdr:to>
      <xdr:col>7</xdr:col>
      <xdr:colOff>31750</xdr:colOff>
      <xdr:row>64</xdr:row>
      <xdr:rowOff>75692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85869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71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[638,297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人あたりの人件費・物件費等決算額額については類似団体平均を大きく上回っている。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年々人口の減少が進んでおり、今後も人口１人当たりの経費は高くなることが予想される。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今後についても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行財政改革</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を進め、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人件費・物件費の抑制に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積極的に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努め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て、実態に即した行政運営を行う必要がある。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98571</xdr:rowOff>
    </xdr:from>
    <xdr:to>
      <xdr:col>23</xdr:col>
      <xdr:colOff>133350</xdr:colOff>
      <xdr:row>90</xdr:row>
      <xdr:rowOff>8832</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86021"/>
          <a:ext cx="0" cy="1453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152359</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41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3,228,826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8832</xdr:rowOff>
    </xdr:from>
    <xdr:to>
      <xdr:col>24</xdr:col>
      <xdr:colOff>12700</xdr:colOff>
      <xdr:row>90</xdr:row>
      <xdr:rowOff>8832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43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13498</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98571</xdr:rowOff>
    </xdr:from>
    <xdr:to>
      <xdr:col>24</xdr:col>
      <xdr:colOff>12700</xdr:colOff>
      <xdr:row>81</xdr:row>
      <xdr:rowOff>98571</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86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121241</xdr:rowOff>
    </xdr:from>
    <xdr:to>
      <xdr:col>23</xdr:col>
      <xdr:colOff>133350</xdr:colOff>
      <xdr:row>82</xdr:row>
      <xdr:rowOff>130242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180141"/>
          <a:ext cx="838200" cy="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31244</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39186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14717</xdr:rowOff>
    </xdr:from>
    <xdr:to>
      <xdr:col>23</xdr:col>
      <xdr:colOff>184150</xdr:colOff>
      <xdr:row>82</xdr:row>
      <xdr:rowOff>116317</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89364</xdr:rowOff>
    </xdr:from>
    <xdr:to>
      <xdr:col>19</xdr:col>
      <xdr:colOff>133350</xdr:colOff>
      <xdr:row>82</xdr:row>
      <xdr:rowOff>121241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148264"/>
          <a:ext cx="889000" cy="3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9320</xdr:rowOff>
    </xdr:from>
    <xdr:to>
      <xdr:col>19</xdr:col>
      <xdr:colOff>184150</xdr:colOff>
      <xdr:row>82</xdr:row>
      <xdr:rowOff>110920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121097</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8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73180</xdr:rowOff>
    </xdr:from>
    <xdr:to>
      <xdr:col>15</xdr:col>
      <xdr:colOff>82550</xdr:colOff>
      <xdr:row>82</xdr:row>
      <xdr:rowOff>89364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132080"/>
          <a:ext cx="889000" cy="1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10584</xdr:rowOff>
    </xdr:from>
    <xdr:to>
      <xdr:col>15</xdr:col>
      <xdr:colOff>133350</xdr:colOff>
      <xdr:row>82</xdr:row>
      <xdr:rowOff>112184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122361</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3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38826</xdr:rowOff>
    </xdr:from>
    <xdr:to>
      <xdr:col>11</xdr:col>
      <xdr:colOff>31750</xdr:colOff>
      <xdr:row>82</xdr:row>
      <xdr:rowOff>73180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097726"/>
          <a:ext cx="889000" cy="3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135587</xdr:rowOff>
    </xdr:from>
    <xdr:to>
      <xdr:col>11</xdr:col>
      <xdr:colOff>82550</xdr:colOff>
      <xdr:row>82</xdr:row>
      <xdr:rowOff>65737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75914</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7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125647</xdr:rowOff>
    </xdr:from>
    <xdr:to>
      <xdr:col>7</xdr:col>
      <xdr:colOff>31750</xdr:colOff>
      <xdr:row>82</xdr:row>
      <xdr:rowOff>55797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65974</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78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79442</xdr:rowOff>
    </xdr:from>
    <xdr:to>
      <xdr:col>23</xdr:col>
      <xdr:colOff>184150</xdr:colOff>
      <xdr:row>83</xdr:row>
      <xdr:rowOff>9592</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13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51519</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11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70441</xdr:rowOff>
    </xdr:from>
    <xdr:to>
      <xdr:col>19</xdr:col>
      <xdr:colOff>184150</xdr:colOff>
      <xdr:row>83</xdr:row>
      <xdr:rowOff>591</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12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156818</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215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38564</xdr:rowOff>
    </xdr:from>
    <xdr:to>
      <xdr:col>15</xdr:col>
      <xdr:colOff>133350</xdr:colOff>
      <xdr:row>82</xdr:row>
      <xdr:rowOff>140164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09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124941</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18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22380</xdr:rowOff>
    </xdr:from>
    <xdr:to>
      <xdr:col>11</xdr:col>
      <xdr:colOff>82550</xdr:colOff>
      <xdr:row>82</xdr:row>
      <xdr:rowOff>123980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08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108757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1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159476</xdr:rowOff>
    </xdr:from>
    <xdr:to>
      <xdr:col>7</xdr:col>
      <xdr:colOff>31750</xdr:colOff>
      <xdr:row>82</xdr:row>
      <xdr:rowOff>89626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04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74403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13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従前より職員給与の適正化に努め、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適正な運営と管理を行って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おり、</a:t>
          </a:r>
          <a:r>
            <a:rPr lang="ja-JP" altLang="en-US" sz="1200">
              <a:effectLst/>
              <a:latin typeface="ＭＳ Ｐゴシック" panose="020B0600070205080204" pitchFamily="50" charset="-128"/>
              <a:ea typeface="ＭＳ Ｐゴシック" panose="020B0600070205080204" pitchFamily="50" charset="-128"/>
            </a:rPr>
            <a:t>今後も引き続き給与等の適正化に努める。</a:t>
          </a:r>
          <a:endParaRPr lang="en-US" altLang="ja-JP" sz="1200">
            <a:effectLst/>
            <a:latin typeface="ＭＳ Ｐゴシック" panose="020B0600070205080204" pitchFamily="50" charset="-128"/>
            <a:ea typeface="ＭＳ Ｐゴシック" panose="020B0600070205080204" pitchFamily="50" charset="-128"/>
          </a:endParaRPr>
        </a:p>
        <a:p>
          <a:r>
            <a:rPr lang="ja-JP" altLang="en-US" sz="1200">
              <a:effectLst/>
              <a:latin typeface="ＭＳ Ｐゴシック" panose="020B0600070205080204" pitchFamily="50" charset="-128"/>
              <a:ea typeface="ＭＳ Ｐゴシック" panose="020B0600070205080204" pitchFamily="50" charset="-128"/>
            </a:rPr>
            <a:t>平成２９年度の数値については、前年度の数値を引用しております。</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a:extLst>
            <a:ext uri="{FF2B5EF4-FFF2-40B4-BE49-F238E27FC236}">
              <a16:creationId xmlns:a16="http://schemas.microsoft.com/office/drawing/2014/main" id="{00000000-0008-0000-0300-0000F1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134938</xdr:rowOff>
    </xdr:from>
    <xdr:to>
      <xdr:col>81</xdr:col>
      <xdr:colOff>44450</xdr:colOff>
      <xdr:row>89</xdr:row>
      <xdr:rowOff>51752</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23829</xdr:rowOff>
    </xdr:from>
    <xdr:ext cx="762000" cy="259045"/>
    <xdr:sp macro="" textlink="">
      <xdr:nvSpPr>
        <xdr:cNvPr id="243" name="給与水準   （国との比較）最小値テキスト">
          <a:extLst>
            <a:ext uri="{FF2B5EF4-FFF2-40B4-BE49-F238E27FC236}">
              <a16:creationId xmlns:a16="http://schemas.microsoft.com/office/drawing/2014/main" id="{00000000-0008-0000-0300-0000F3000000}"/>
            </a:ext>
          </a:extLst>
        </xdr:cNvPr>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51752</xdr:rowOff>
    </xdr:from>
    <xdr:to>
      <xdr:col>81</xdr:col>
      <xdr:colOff>133350</xdr:colOff>
      <xdr:row>89</xdr:row>
      <xdr:rowOff>51752</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49865</xdr:rowOff>
    </xdr:from>
    <xdr:ext cx="762000" cy="259045"/>
    <xdr:sp macro="" textlink="">
      <xdr:nvSpPr>
        <xdr:cNvPr id="245" name="給与水準   （国との比較）最大値テキスト">
          <a:extLst>
            <a:ext uri="{FF2B5EF4-FFF2-40B4-BE49-F238E27FC236}">
              <a16:creationId xmlns:a16="http://schemas.microsoft.com/office/drawing/2014/main" id="{00000000-0008-0000-0300-0000F5000000}"/>
            </a:ext>
          </a:extLst>
        </xdr:cNvPr>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134938</xdr:rowOff>
    </xdr:from>
    <xdr:to>
      <xdr:col>81</xdr:col>
      <xdr:colOff>133350</xdr:colOff>
      <xdr:row>80</xdr:row>
      <xdr:rowOff>134938</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106680</xdr:rowOff>
    </xdr:from>
    <xdr:to>
      <xdr:col>81</xdr:col>
      <xdr:colOff>44450</xdr:colOff>
      <xdr:row>84</xdr:row>
      <xdr:rowOff>106680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179800" y="1450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48" name="給与水準   （国との比較）平均値テキスト">
          <a:extLst>
            <a:ext uri="{FF2B5EF4-FFF2-40B4-BE49-F238E27FC236}">
              <a16:creationId xmlns:a16="http://schemas.microsoft.com/office/drawing/2014/main" id="{00000000-0008-0000-0300-0000F800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106680</xdr:rowOff>
    </xdr:from>
    <xdr:to>
      <xdr:col>77</xdr:col>
      <xdr:colOff>44450</xdr:colOff>
      <xdr:row>84</xdr:row>
      <xdr:rowOff>136843</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5290800" y="1450848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62864</xdr:rowOff>
    </xdr:from>
    <xdr:to>
      <xdr:col>77</xdr:col>
      <xdr:colOff>95250</xdr:colOff>
      <xdr:row>86</xdr:row>
      <xdr:rowOff>164464</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129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149241</xdr:rowOff>
    </xdr:from>
    <xdr:ext cx="7366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5798800" y="1489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100648</xdr:rowOff>
    </xdr:from>
    <xdr:to>
      <xdr:col>72</xdr:col>
      <xdr:colOff>203200</xdr:colOff>
      <xdr:row>84</xdr:row>
      <xdr:rowOff>136843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4401800" y="1450244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80963</xdr:rowOff>
    </xdr:from>
    <xdr:to>
      <xdr:col>73</xdr:col>
      <xdr:colOff>44450</xdr:colOff>
      <xdr:row>87</xdr:row>
      <xdr:rowOff>11113</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5240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167340</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4909800" y="149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58420</xdr:rowOff>
    </xdr:from>
    <xdr:to>
      <xdr:col>68</xdr:col>
      <xdr:colOff>152400</xdr:colOff>
      <xdr:row>84</xdr:row>
      <xdr:rowOff>100648</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3512800" y="1446022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20638</xdr:rowOff>
    </xdr:from>
    <xdr:to>
      <xdr:col>68</xdr:col>
      <xdr:colOff>203200</xdr:colOff>
      <xdr:row>86</xdr:row>
      <xdr:rowOff>122238</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4351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107015</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4020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14605</xdr:rowOff>
    </xdr:from>
    <xdr:to>
      <xdr:col>64</xdr:col>
      <xdr:colOff>152400</xdr:colOff>
      <xdr:row>86</xdr:row>
      <xdr:rowOff>116205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3462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100982</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3131800" y="1484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55880</xdr:rowOff>
    </xdr:from>
    <xdr:to>
      <xdr:col>81</xdr:col>
      <xdr:colOff>95250</xdr:colOff>
      <xdr:row>84</xdr:row>
      <xdr:rowOff>157480</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9672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72407</xdr:rowOff>
    </xdr:from>
    <xdr:ext cx="762000" cy="259045"/>
    <xdr:sp macro="" textlink="">
      <xdr:nvSpPr>
        <xdr:cNvPr id="267" name="給与水準   （国との比較）該当値テキスト">
          <a:extLst>
            <a:ext uri="{FF2B5EF4-FFF2-40B4-BE49-F238E27FC236}">
              <a16:creationId xmlns:a16="http://schemas.microsoft.com/office/drawing/2014/main" id="{00000000-0008-0000-0300-00000B010000}"/>
            </a:ext>
          </a:extLst>
        </xdr:cNvPr>
        <xdr:cNvSpPr txBox="1"/>
      </xdr:nvSpPr>
      <xdr:spPr>
        <a:xfrm>
          <a:off x="17106900" y="1430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55880</xdr:rowOff>
    </xdr:from>
    <xdr:to>
      <xdr:col>77</xdr:col>
      <xdr:colOff>95250</xdr:colOff>
      <xdr:row>84</xdr:row>
      <xdr:rowOff>157480</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129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167657</xdr:rowOff>
    </xdr:from>
    <xdr:ext cx="7366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798800" y="1422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86043</xdr:rowOff>
    </xdr:from>
    <xdr:to>
      <xdr:col>73</xdr:col>
      <xdr:colOff>44450</xdr:colOff>
      <xdr:row>85</xdr:row>
      <xdr:rowOff>16193</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5240000" y="1448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26370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25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49848</xdr:rowOff>
    </xdr:from>
    <xdr:to>
      <xdr:col>68</xdr:col>
      <xdr:colOff>203200</xdr:colOff>
      <xdr:row>84</xdr:row>
      <xdr:rowOff>151448</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4351000" y="1445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161625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22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7620</xdr:rowOff>
    </xdr:from>
    <xdr:to>
      <xdr:col>64</xdr:col>
      <xdr:colOff>152400</xdr:colOff>
      <xdr:row>84</xdr:row>
      <xdr:rowOff>109220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3462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119397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a:extLst>
            <a:ext uri="{FF2B5EF4-FFF2-40B4-BE49-F238E27FC236}">
              <a16:creationId xmlns:a16="http://schemas.microsoft.com/office/drawing/2014/main" id="{00000000-0008-0000-0300-00001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人口千人あたりの職員数は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類似団体の平均より数値</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が上回っている。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年々人口減少が進んでおり、この数値を下げることはなかなか困難ではあるが、事業等の効率化を図り、人口規模に応じた適正な定員管理に努める。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平成２９年度の数値については、前年度の数値を引用して</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160380</xdr:rowOff>
    </xdr:from>
    <xdr:to>
      <xdr:col>81</xdr:col>
      <xdr:colOff>44450</xdr:colOff>
      <xdr:row>68</xdr:row>
      <xdr:rowOff>28004</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104480"/>
          <a:ext cx="0" cy="1582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65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28004</xdr:rowOff>
    </xdr:from>
    <xdr:to>
      <xdr:col>81</xdr:col>
      <xdr:colOff>133350</xdr:colOff>
      <xdr:row>68</xdr:row>
      <xdr:rowOff>28004</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6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75307</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98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160380</xdr:rowOff>
    </xdr:from>
    <xdr:to>
      <xdr:col>81</xdr:col>
      <xdr:colOff>133350</xdr:colOff>
      <xdr:row>58</xdr:row>
      <xdr:rowOff>160380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10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55167</xdr:rowOff>
    </xdr:from>
    <xdr:to>
      <xdr:col>81</xdr:col>
      <xdr:colOff>44450</xdr:colOff>
      <xdr:row>61</xdr:row>
      <xdr:rowOff>77689</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179800" y="10513617"/>
          <a:ext cx="838200" cy="2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2253</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117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157176</xdr:rowOff>
    </xdr:from>
    <xdr:to>
      <xdr:col>81</xdr:col>
      <xdr:colOff>95250</xdr:colOff>
      <xdr:row>60</xdr:row>
      <xdr:rowOff>87326</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27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25809</xdr:rowOff>
    </xdr:from>
    <xdr:to>
      <xdr:col>77</xdr:col>
      <xdr:colOff>44450</xdr:colOff>
      <xdr:row>61</xdr:row>
      <xdr:rowOff>55167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5290800" y="10484259"/>
          <a:ext cx="889000" cy="2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155702</xdr:rowOff>
    </xdr:from>
    <xdr:to>
      <xdr:col>77</xdr:col>
      <xdr:colOff>95250</xdr:colOff>
      <xdr:row>60</xdr:row>
      <xdr:rowOff>85852</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27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96029</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1004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170850</xdr:rowOff>
    </xdr:from>
    <xdr:to>
      <xdr:col>72</xdr:col>
      <xdr:colOff>203200</xdr:colOff>
      <xdr:row>61</xdr:row>
      <xdr:rowOff>25809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4401800" y="10457850"/>
          <a:ext cx="889000" cy="2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125137</xdr:rowOff>
    </xdr:from>
    <xdr:to>
      <xdr:col>73</xdr:col>
      <xdr:colOff>44450</xdr:colOff>
      <xdr:row>60</xdr:row>
      <xdr:rowOff>55287</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2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65464</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1000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121384</xdr:rowOff>
    </xdr:from>
    <xdr:to>
      <xdr:col>68</xdr:col>
      <xdr:colOff>152400</xdr:colOff>
      <xdr:row>60</xdr:row>
      <xdr:rowOff>170850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3512800" y="10408384"/>
          <a:ext cx="889000" cy="4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120177</xdr:rowOff>
    </xdr:from>
    <xdr:to>
      <xdr:col>68</xdr:col>
      <xdr:colOff>203200</xdr:colOff>
      <xdr:row>60</xdr:row>
      <xdr:rowOff>50327</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60504</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10004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111464</xdr:rowOff>
    </xdr:from>
    <xdr:to>
      <xdr:col>64</xdr:col>
      <xdr:colOff>152400</xdr:colOff>
      <xdr:row>60</xdr:row>
      <xdr:rowOff>41614</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51791</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999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26889</xdr:rowOff>
    </xdr:from>
    <xdr:to>
      <xdr:col>81</xdr:col>
      <xdr:colOff>95250</xdr:colOff>
      <xdr:row>61</xdr:row>
      <xdr:rowOff>128489</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4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170416</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104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4367</xdr:rowOff>
    </xdr:from>
    <xdr:to>
      <xdr:col>77</xdr:col>
      <xdr:colOff>95250</xdr:colOff>
      <xdr:row>61</xdr:row>
      <xdr:rowOff>105967</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46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90744</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49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146459</xdr:rowOff>
    </xdr:from>
    <xdr:to>
      <xdr:col>73</xdr:col>
      <xdr:colOff>44450</xdr:colOff>
      <xdr:row>61</xdr:row>
      <xdr:rowOff>76609</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43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61386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519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120050</xdr:rowOff>
    </xdr:from>
    <xdr:to>
      <xdr:col>68</xdr:col>
      <xdr:colOff>203200</xdr:colOff>
      <xdr:row>61</xdr:row>
      <xdr:rowOff>50200</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40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34977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9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70584</xdr:rowOff>
    </xdr:from>
    <xdr:to>
      <xdr:col>64</xdr:col>
      <xdr:colOff>152400</xdr:colOff>
      <xdr:row>61</xdr:row>
      <xdr:rowOff>734</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35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156961</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4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昨年同様に類似団体より若干比率が改善されて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返済も計画的に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行っているが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、次年度以降に計画的に実施する大規模な事業を控えている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為</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、今後は比率自体は上昇する見込みであ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上昇することが見込まれる公債費については基金等を適切に活用しながら繰上償還等を実施し、抑制に努め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今後は事業の見直し等も進めながらできる限り起債に大きく頼ることのない財政運営に努めたい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56727</xdr:rowOff>
    </xdr:from>
    <xdr:to>
      <xdr:col>81</xdr:col>
      <xdr:colOff>44450</xdr:colOff>
      <xdr:row>45</xdr:row>
      <xdr:rowOff>82127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22892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143104</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597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56727</xdr:rowOff>
    </xdr:from>
    <xdr:to>
      <xdr:col>81</xdr:col>
      <xdr:colOff>133350</xdr:colOff>
      <xdr:row>36</xdr:row>
      <xdr:rowOff>56727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22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159173</xdr:rowOff>
    </xdr:from>
    <xdr:to>
      <xdr:col>81</xdr:col>
      <xdr:colOff>44450</xdr:colOff>
      <xdr:row>40</xdr:row>
      <xdr:rowOff>167217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179800" y="701717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159173</xdr:rowOff>
    </xdr:from>
    <xdr:to>
      <xdr:col>77</xdr:col>
      <xdr:colOff>44450</xdr:colOff>
      <xdr:row>41</xdr:row>
      <xdr:rowOff>52070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5290800" y="701717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42</xdr:row>
      <xdr:rowOff>57573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4401800" y="7081520"/>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57573</xdr:rowOff>
    </xdr:from>
    <xdr:to>
      <xdr:col>68</xdr:col>
      <xdr:colOff>152400</xdr:colOff>
      <xdr:row>43</xdr:row>
      <xdr:rowOff>167640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3512800" y="7258473"/>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134637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116417</xdr:rowOff>
    </xdr:from>
    <xdr:to>
      <xdr:col>81</xdr:col>
      <xdr:colOff>95250</xdr:colOff>
      <xdr:row>41</xdr:row>
      <xdr:rowOff>46567</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132944</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108373</xdr:rowOff>
    </xdr:from>
    <xdr:to>
      <xdr:col>77</xdr:col>
      <xdr:colOff>95250</xdr:colOff>
      <xdr:row>41</xdr:row>
      <xdr:rowOff>38523</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48700</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73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6773</xdr:rowOff>
    </xdr:from>
    <xdr:to>
      <xdr:col>68</xdr:col>
      <xdr:colOff>203200</xdr:colOff>
      <xdr:row>42</xdr:row>
      <xdr:rowOff>108373</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93150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116840</xdr:rowOff>
    </xdr:from>
    <xdr:to>
      <xdr:col>64</xdr:col>
      <xdr:colOff>152400</xdr:colOff>
      <xdr:row>44</xdr:row>
      <xdr:rowOff>46990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31767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財源のひとつである充当可能基金が豊富にある為、将来負担比率は現在の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所ない現状である。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今後も事業実施の適正化を図り、財政の健全化に努める。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109432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70667"/>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81509</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68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109432</xdr:rowOff>
    </xdr:from>
    <xdr:to>
      <xdr:col>81</xdr:col>
      <xdr:colOff>133350</xdr:colOff>
      <xdr:row>21</xdr:row>
      <xdr:rowOff>109432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709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2" name="将来負担の状況平均値テキスト">
          <a:extLst>
            <a:ext uri="{FF2B5EF4-FFF2-40B4-BE49-F238E27FC236}">
              <a16:creationId xmlns:a16="http://schemas.microsoft.com/office/drawing/2014/main" id="{00000000-0008-0000-0300-0000B0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3" name="フローチャート: 判断 432">
          <a:extLst>
            <a:ext uri="{FF2B5EF4-FFF2-40B4-BE49-F238E27FC236}">
              <a16:creationId xmlns:a16="http://schemas.microsoft.com/office/drawing/2014/main" id="{00000000-0008-0000-0300-0000B1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奈良県下北山村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934
928
133.39
1,805,160
1,714,543
90,514
1,028,109
2,054,089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適正に管理して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、類似団体とほぼ同じ</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水準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今後も引き続き定員適正化計画に基づき職員数の適正化等に努め、事務事業の効率化に取り組む必要がある。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136144</xdr:rowOff>
    </xdr:from>
    <xdr:to>
      <xdr:col>24</xdr:col>
      <xdr:colOff>25400</xdr:colOff>
      <xdr:row>41</xdr:row>
      <xdr:rowOff>1270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2254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6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136144</xdr:rowOff>
    </xdr:from>
    <xdr:to>
      <xdr:col>24</xdr:col>
      <xdr:colOff>114300</xdr:colOff>
      <xdr:row>32</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22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24130</xdr:rowOff>
    </xdr:from>
    <xdr:to>
      <xdr:col>24</xdr:col>
      <xdr:colOff>25400</xdr:colOff>
      <xdr:row>35</xdr:row>
      <xdr:rowOff>56134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02488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133875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791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149860</xdr:rowOff>
    </xdr:from>
    <xdr:to>
      <xdr:col>19</xdr:col>
      <xdr:colOff>187325</xdr:colOff>
      <xdr:row>35</xdr:row>
      <xdr:rowOff>56134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97916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103632</xdr:rowOff>
    </xdr:from>
    <xdr:to>
      <xdr:col>20</xdr:col>
      <xdr:colOff>38100</xdr:colOff>
      <xdr:row>35</xdr:row>
      <xdr:rowOff>33782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43959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70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149860</xdr:rowOff>
    </xdr:from>
    <xdr:to>
      <xdr:col>15</xdr:col>
      <xdr:colOff>98425</xdr:colOff>
      <xdr:row>35</xdr:row>
      <xdr:rowOff>88138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97916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48768</xdr:rowOff>
    </xdr:from>
    <xdr:to>
      <xdr:col>15</xdr:col>
      <xdr:colOff>149225</xdr:colOff>
      <xdr:row>34</xdr:row>
      <xdr:rowOff>150368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160545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99568</xdr:rowOff>
    </xdr:from>
    <xdr:to>
      <xdr:col>11</xdr:col>
      <xdr:colOff>9525</xdr:colOff>
      <xdr:row>35</xdr:row>
      <xdr:rowOff>88138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92886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103632</xdr:rowOff>
    </xdr:from>
    <xdr:to>
      <xdr:col>11</xdr:col>
      <xdr:colOff>60325</xdr:colOff>
      <xdr:row>35</xdr:row>
      <xdr:rowOff>33782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43959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44196</xdr:rowOff>
    </xdr:from>
    <xdr:to>
      <xdr:col>6</xdr:col>
      <xdr:colOff>171450</xdr:colOff>
      <xdr:row>34</xdr:row>
      <xdr:rowOff>145796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155973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144780</xdr:rowOff>
    </xdr:from>
    <xdr:to>
      <xdr:col>24</xdr:col>
      <xdr:colOff>76200</xdr:colOff>
      <xdr:row>35</xdr:row>
      <xdr:rowOff>74930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116857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4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5334</xdr:rowOff>
    </xdr:from>
    <xdr:to>
      <xdr:col>20</xdr:col>
      <xdr:colOff>38100</xdr:colOff>
      <xdr:row>35</xdr:row>
      <xdr:rowOff>106934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91711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92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99060</xdr:rowOff>
    </xdr:from>
    <xdr:to>
      <xdr:col>15</xdr:col>
      <xdr:colOff>149225</xdr:colOff>
      <xdr:row>35</xdr:row>
      <xdr:rowOff>29210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13987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37338</xdr:rowOff>
    </xdr:from>
    <xdr:to>
      <xdr:col>11</xdr:col>
      <xdr:colOff>60325</xdr:colOff>
      <xdr:row>35</xdr:row>
      <xdr:rowOff>138938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123715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12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48768</xdr:rowOff>
    </xdr:from>
    <xdr:to>
      <xdr:col>6</xdr:col>
      <xdr:colOff>171450</xdr:colOff>
      <xdr:row>34</xdr:row>
      <xdr:rowOff>150368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135145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6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行財政改革の意向に伴い、不要な支出は行っておらず、類似団体よりも率は健全であ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但し、ＩＴ関連の委託料等が増額した結果、昨年よりも率は上昇し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今後とも経常経費の削減に努め、数値の抑制・適正化を図る必要がある。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161290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501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85852</xdr:rowOff>
    </xdr:from>
    <xdr:to>
      <xdr:col>82</xdr:col>
      <xdr:colOff>107950</xdr:colOff>
      <xdr:row>17</xdr:row>
      <xdr:rowOff>42418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829052"/>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21844</xdr:rowOff>
    </xdr:from>
    <xdr:to>
      <xdr:col>78</xdr:col>
      <xdr:colOff>69850</xdr:colOff>
      <xdr:row>16</xdr:row>
      <xdr:rowOff>85852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7650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14478</xdr:rowOff>
    </xdr:from>
    <xdr:to>
      <xdr:col>78</xdr:col>
      <xdr:colOff>120650</xdr:colOff>
      <xdr:row>17</xdr:row>
      <xdr:rowOff>116078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100855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15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88138</xdr:rowOff>
    </xdr:from>
    <xdr:to>
      <xdr:col>73</xdr:col>
      <xdr:colOff>180975</xdr:colOff>
      <xdr:row>16</xdr:row>
      <xdr:rowOff>21844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65988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88138</xdr:rowOff>
    </xdr:from>
    <xdr:to>
      <xdr:col>69</xdr:col>
      <xdr:colOff>92075</xdr:colOff>
      <xdr:row>15</xdr:row>
      <xdr:rowOff>92710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6598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50563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163068</xdr:rowOff>
    </xdr:from>
    <xdr:to>
      <xdr:col>82</xdr:col>
      <xdr:colOff>158750</xdr:colOff>
      <xdr:row>17</xdr:row>
      <xdr:rowOff>93218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8145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75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35052</xdr:rowOff>
    </xdr:from>
    <xdr:to>
      <xdr:col>78</xdr:col>
      <xdr:colOff>120650</xdr:colOff>
      <xdr:row>16</xdr:row>
      <xdr:rowOff>136652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146829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47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142494</xdr:rowOff>
    </xdr:from>
    <xdr:to>
      <xdr:col>74</xdr:col>
      <xdr:colOff>31750</xdr:colOff>
      <xdr:row>16</xdr:row>
      <xdr:rowOff>72644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82821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48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37338</xdr:rowOff>
    </xdr:from>
    <xdr:to>
      <xdr:col>69</xdr:col>
      <xdr:colOff>142875</xdr:colOff>
      <xdr:row>15</xdr:row>
      <xdr:rowOff>138938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6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149115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41910</xdr:rowOff>
    </xdr:from>
    <xdr:to>
      <xdr:col>65</xdr:col>
      <xdr:colOff>53975</xdr:colOff>
      <xdr:row>15</xdr:row>
      <xdr:rowOff>143510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153687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該当（利用）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方も少なく、</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過去５年の数値についても類似団体平均と比較して大きく下回っている。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今後も引き続き適正な支出に努める。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86178</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750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86178</xdr:rowOff>
    </xdr:from>
    <xdr:to>
      <xdr:col>24</xdr:col>
      <xdr:colOff>25400</xdr:colOff>
      <xdr:row>53</xdr:row>
      <xdr:rowOff>86178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1730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53</xdr:row>
      <xdr:rowOff>86178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1567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53</xdr:row>
      <xdr:rowOff>102507</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156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141515</xdr:rowOff>
    </xdr:from>
    <xdr:to>
      <xdr:col>15</xdr:col>
      <xdr:colOff>149225</xdr:colOff>
      <xdr:row>55</xdr:row>
      <xdr:rowOff>71665</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56442</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53522</xdr:rowOff>
    </xdr:from>
    <xdr:to>
      <xdr:col>11</xdr:col>
      <xdr:colOff>9525</xdr:colOff>
      <xdr:row>53</xdr:row>
      <xdr:rowOff>102507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1403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89099</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56442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35378</xdr:rowOff>
    </xdr:from>
    <xdr:to>
      <xdr:col>24</xdr:col>
      <xdr:colOff>76200</xdr:colOff>
      <xdr:row>53</xdr:row>
      <xdr:rowOff>136978</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115405</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3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35378</xdr:rowOff>
    </xdr:from>
    <xdr:to>
      <xdr:col>20</xdr:col>
      <xdr:colOff>38100</xdr:colOff>
      <xdr:row>53</xdr:row>
      <xdr:rowOff>136978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147155</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89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19050</xdr:rowOff>
    </xdr:from>
    <xdr:to>
      <xdr:col>15</xdr:col>
      <xdr:colOff>149225</xdr:colOff>
      <xdr:row>53</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130827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51707</xdr:rowOff>
    </xdr:from>
    <xdr:to>
      <xdr:col>11</xdr:col>
      <xdr:colOff>60325</xdr:colOff>
      <xdr:row>53</xdr:row>
      <xdr:rowOff>153307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163484</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2722</xdr:rowOff>
    </xdr:from>
    <xdr:to>
      <xdr:col>6</xdr:col>
      <xdr:colOff>171450</xdr:colOff>
      <xdr:row>53</xdr:row>
      <xdr:rowOff>104322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114499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85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その他に係る経常収支比率が類似団体平均を上回っているのは繰出金等の増加が主な原因である。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各施設の施設整備等や赤字補てん的な繰出金が多額になっていることも要因として挙げられる。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今後も運営の効率化に努め、財政の健全化を図る。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142240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881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138430</xdr:rowOff>
    </xdr:from>
    <xdr:to>
      <xdr:col>82</xdr:col>
      <xdr:colOff>107950</xdr:colOff>
      <xdr:row>60</xdr:row>
      <xdr:rowOff>43180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102539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138430</xdr:rowOff>
    </xdr:from>
    <xdr:to>
      <xdr:col>78</xdr:col>
      <xdr:colOff>69850</xdr:colOff>
      <xdr:row>59</xdr:row>
      <xdr:rowOff>168910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10253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80010</xdr:rowOff>
    </xdr:from>
    <xdr:to>
      <xdr:col>78</xdr:col>
      <xdr:colOff>120650</xdr:colOff>
      <xdr:row>58</xdr:row>
      <xdr:rowOff>10160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20337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62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123190</xdr:rowOff>
    </xdr:from>
    <xdr:to>
      <xdr:col>73</xdr:col>
      <xdr:colOff>180975</xdr:colOff>
      <xdr:row>59</xdr:row>
      <xdr:rowOff>168910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10238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96520</xdr:rowOff>
    </xdr:from>
    <xdr:to>
      <xdr:col>69</xdr:col>
      <xdr:colOff>92075</xdr:colOff>
      <xdr:row>59</xdr:row>
      <xdr:rowOff>123190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1004062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118110</xdr:rowOff>
    </xdr:from>
    <xdr:to>
      <xdr:col>69</xdr:col>
      <xdr:colOff>142875</xdr:colOff>
      <xdr:row>58</xdr:row>
      <xdr:rowOff>48260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58437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12717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163830</xdr:rowOff>
    </xdr:from>
    <xdr:to>
      <xdr:col>82</xdr:col>
      <xdr:colOff>158750</xdr:colOff>
      <xdr:row>60</xdr:row>
      <xdr:rowOff>93980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72407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1018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87630</xdr:rowOff>
    </xdr:from>
    <xdr:to>
      <xdr:col>78</xdr:col>
      <xdr:colOff>120650</xdr:colOff>
      <xdr:row>60</xdr:row>
      <xdr:rowOff>17780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2557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28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118110</xdr:rowOff>
    </xdr:from>
    <xdr:to>
      <xdr:col>74</xdr:col>
      <xdr:colOff>31750</xdr:colOff>
      <xdr:row>60</xdr:row>
      <xdr:rowOff>48260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33037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72390</xdr:rowOff>
    </xdr:from>
    <xdr:to>
      <xdr:col>69</xdr:col>
      <xdr:colOff>142875</xdr:colOff>
      <xdr:row>60</xdr:row>
      <xdr:rowOff>2540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158767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27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45720</xdr:rowOff>
    </xdr:from>
    <xdr:to>
      <xdr:col>65</xdr:col>
      <xdr:colOff>53975</xdr:colOff>
      <xdr:row>58</xdr:row>
      <xdr:rowOff>147320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132097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小規模村である本村は、事務組合や広域連合の依存度が高く、補助金等についても毎年上昇しているのが現状であ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どの項目も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必要な支出ばかりであ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このようなことから、今後においては補助金等において事業目的や広域性、社会ニーズに適応しているのか等を検討し、不適当な場合は随時見直し等を実施し、廃止若しくは抑制を実践する必要がある。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41</xdr:row>
      <xdr:rowOff>124714</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785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96791</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124714</xdr:rowOff>
    </xdr:from>
    <xdr:to>
      <xdr:col>82</xdr:col>
      <xdr:colOff>196850</xdr:colOff>
      <xdr:row>41</xdr:row>
      <xdr:rowOff>124714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60706</xdr:rowOff>
    </xdr:from>
    <xdr:to>
      <xdr:col>82</xdr:col>
      <xdr:colOff>107950</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4043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133875</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168148</xdr:rowOff>
    </xdr:from>
    <xdr:to>
      <xdr:col>78</xdr:col>
      <xdr:colOff>69850</xdr:colOff>
      <xdr:row>37</xdr:row>
      <xdr:rowOff>60706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3403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168148</xdr:rowOff>
    </xdr:from>
    <xdr:to>
      <xdr:col>73</xdr:col>
      <xdr:colOff>180975</xdr:colOff>
      <xdr:row>37</xdr:row>
      <xdr:rowOff>14986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3403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37</xdr:row>
      <xdr:rowOff>14986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3220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162577</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9906</xdr:rowOff>
    </xdr:from>
    <xdr:to>
      <xdr:col>78</xdr:col>
      <xdr:colOff>120650</xdr:colOff>
      <xdr:row>37</xdr:row>
      <xdr:rowOff>111506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117348</xdr:rowOff>
    </xdr:from>
    <xdr:to>
      <xdr:col>74</xdr:col>
      <xdr:colOff>31750</xdr:colOff>
      <xdr:row>37</xdr:row>
      <xdr:rowOff>47498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135636</xdr:rowOff>
    </xdr:from>
    <xdr:to>
      <xdr:col>69</xdr:col>
      <xdr:colOff>142875</xdr:colOff>
      <xdr:row>37</xdr:row>
      <xdr:rowOff>65786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昨年に引き続き類似団体より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下回っている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。毎年計画的に返済を実施して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が、次年度以降に計画的に実施する大規模な事業を控えている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為</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、比率自体は上昇する見込みであ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上昇することが見込まれる公債費については基金等を適切に活用しながら繰上償還等を実施し、抑制に努め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今後は事業の見直し等も進めながらできる限り起債に大きく頼ることのない財政運営に努めたい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85089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13310"/>
          <a:ext cx="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16511</xdr:rowOff>
    </xdr:from>
    <xdr:to>
      <xdr:col>24</xdr:col>
      <xdr:colOff>25400</xdr:colOff>
      <xdr:row>76</xdr:row>
      <xdr:rowOff>115570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3046711"/>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143527</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0</xdr:rowOff>
    </xdr:from>
    <xdr:to>
      <xdr:col>24</xdr:col>
      <xdr:colOff>76200</xdr:colOff>
      <xdr:row>77</xdr:row>
      <xdr:rowOff>101600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16511</xdr:rowOff>
    </xdr:from>
    <xdr:to>
      <xdr:col>19</xdr:col>
      <xdr:colOff>187325</xdr:colOff>
      <xdr:row>76</xdr:row>
      <xdr:rowOff>20320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0467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125730</xdr:rowOff>
    </xdr:from>
    <xdr:to>
      <xdr:col>20</xdr:col>
      <xdr:colOff>38100</xdr:colOff>
      <xdr:row>77</xdr:row>
      <xdr:rowOff>55880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40657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24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20320</xdr:rowOff>
    </xdr:from>
    <xdr:to>
      <xdr:col>15</xdr:col>
      <xdr:colOff>98425</xdr:colOff>
      <xdr:row>76</xdr:row>
      <xdr:rowOff>146050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305052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26670</xdr:rowOff>
    </xdr:from>
    <xdr:to>
      <xdr:col>15</xdr:col>
      <xdr:colOff>149225</xdr:colOff>
      <xdr:row>76</xdr:row>
      <xdr:rowOff>128270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113047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146050</xdr:rowOff>
    </xdr:from>
    <xdr:to>
      <xdr:col>11</xdr:col>
      <xdr:colOff>9525</xdr:colOff>
      <xdr:row>77</xdr:row>
      <xdr:rowOff>58420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317625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102870</xdr:rowOff>
    </xdr:from>
    <xdr:to>
      <xdr:col>11</xdr:col>
      <xdr:colOff>60325</xdr:colOff>
      <xdr:row>77</xdr:row>
      <xdr:rowOff>33020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17797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64770</xdr:rowOff>
    </xdr:from>
    <xdr:to>
      <xdr:col>24</xdr:col>
      <xdr:colOff>76200</xdr:colOff>
      <xdr:row>76</xdr:row>
      <xdr:rowOff>166370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81297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137160</xdr:rowOff>
    </xdr:from>
    <xdr:to>
      <xdr:col>20</xdr:col>
      <xdr:colOff>38100</xdr:colOff>
      <xdr:row>76</xdr:row>
      <xdr:rowOff>67311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77487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764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140970</xdr:rowOff>
    </xdr:from>
    <xdr:to>
      <xdr:col>15</xdr:col>
      <xdr:colOff>149225</xdr:colOff>
      <xdr:row>76</xdr:row>
      <xdr:rowOff>71120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81297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95250</xdr:rowOff>
    </xdr:from>
    <xdr:to>
      <xdr:col>11</xdr:col>
      <xdr:colOff>60325</xdr:colOff>
      <xdr:row>77</xdr:row>
      <xdr:rowOff>25400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35577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7620</xdr:rowOff>
    </xdr:from>
    <xdr:to>
      <xdr:col>6</xdr:col>
      <xdr:colOff>171450</xdr:colOff>
      <xdr:row>77</xdr:row>
      <xdr:rowOff>109220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93997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前年度より普通交付税等の減少の影響を受け、類似団体等の平均を上回る数値となっている。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交付税等の影響を受けやすい本村の財政状況を考慮すると、今後も引き続き、歳出の抑制等に努め、適切な対応を実践することが必要である。</a:t>
          </a: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27396</xdr:rowOff>
    </xdr:from>
    <xdr:to>
      <xdr:col>82</xdr:col>
      <xdr:colOff>107950</xdr:colOff>
      <xdr:row>81</xdr:row>
      <xdr:rowOff>138430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4324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113773</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27396</xdr:rowOff>
    </xdr:from>
    <xdr:to>
      <xdr:col>82</xdr:col>
      <xdr:colOff>196850</xdr:colOff>
      <xdr:row>73</xdr:row>
      <xdr:rowOff>27396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58420</xdr:rowOff>
    </xdr:from>
    <xdr:to>
      <xdr:col>82</xdr:col>
      <xdr:colOff>107950</xdr:colOff>
      <xdr:row>78</xdr:row>
      <xdr:rowOff>166188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431520"/>
          <a:ext cx="8382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146611</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76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130084</xdr:rowOff>
    </xdr:from>
    <xdr:to>
      <xdr:col>82</xdr:col>
      <xdr:colOff>158750</xdr:colOff>
      <xdr:row>78</xdr:row>
      <xdr:rowOff>60234</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92711</xdr:rowOff>
    </xdr:from>
    <xdr:to>
      <xdr:col>78</xdr:col>
      <xdr:colOff>69850</xdr:colOff>
      <xdr:row>78</xdr:row>
      <xdr:rowOff>58420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29436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77832</xdr:rowOff>
    </xdr:from>
    <xdr:to>
      <xdr:col>78</xdr:col>
      <xdr:colOff>120650</xdr:colOff>
      <xdr:row>78</xdr:row>
      <xdr:rowOff>7982</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18159</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92711</xdr:rowOff>
    </xdr:from>
    <xdr:to>
      <xdr:col>73</xdr:col>
      <xdr:colOff>180975</xdr:colOff>
      <xdr:row>77</xdr:row>
      <xdr:rowOff>95976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2943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35561</xdr:rowOff>
    </xdr:from>
    <xdr:to>
      <xdr:col>69</xdr:col>
      <xdr:colOff>92075</xdr:colOff>
      <xdr:row>77</xdr:row>
      <xdr:rowOff>95976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065761"/>
          <a:ext cx="889000" cy="23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61505</xdr:rowOff>
    </xdr:from>
    <xdr:to>
      <xdr:col>69</xdr:col>
      <xdr:colOff>142875</xdr:colOff>
      <xdr:row>77</xdr:row>
      <xdr:rowOff>163105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147882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112123</xdr:rowOff>
    </xdr:from>
    <xdr:to>
      <xdr:col>65</xdr:col>
      <xdr:colOff>53975</xdr:colOff>
      <xdr:row>77</xdr:row>
      <xdr:rowOff>42273</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27050</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115388</xdr:rowOff>
    </xdr:from>
    <xdr:to>
      <xdr:col>82</xdr:col>
      <xdr:colOff>158750</xdr:colOff>
      <xdr:row>79</xdr:row>
      <xdr:rowOff>45538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4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87465</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46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xdr:rowOff>
    </xdr:from>
    <xdr:to>
      <xdr:col>78</xdr:col>
      <xdr:colOff>120650</xdr:colOff>
      <xdr:row>78</xdr:row>
      <xdr:rowOff>109220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41911</xdr:rowOff>
    </xdr:from>
    <xdr:to>
      <xdr:col>74</xdr:col>
      <xdr:colOff>31750</xdr:colOff>
      <xdr:row>77</xdr:row>
      <xdr:rowOff>143511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128288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45176</xdr:rowOff>
    </xdr:from>
    <xdr:to>
      <xdr:col>69</xdr:col>
      <xdr:colOff>142875</xdr:colOff>
      <xdr:row>77</xdr:row>
      <xdr:rowOff>146776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2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156953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015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96537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奈良県下北山村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127773</xdr:rowOff>
    </xdr:from>
    <xdr:to>
      <xdr:col>29</xdr:col>
      <xdr:colOff>127000</xdr:colOff>
      <xdr:row>19</xdr:row>
      <xdr:rowOff>151195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89898"/>
          <a:ext cx="0" cy="1566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123272</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151195</xdr:rowOff>
    </xdr:from>
    <xdr:to>
      <xdr:col>30</xdr:col>
      <xdr:colOff>25400</xdr:colOff>
      <xdr:row>19</xdr:row>
      <xdr:rowOff>151195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56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42700</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127773</xdr:rowOff>
    </xdr:from>
    <xdr:to>
      <xdr:col>30</xdr:col>
      <xdr:colOff>25400</xdr:colOff>
      <xdr:row>10</xdr:row>
      <xdr:rowOff>127773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89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84158</xdr:rowOff>
    </xdr:from>
    <xdr:to>
      <xdr:col>29</xdr:col>
      <xdr:colOff>127000</xdr:colOff>
      <xdr:row>16</xdr:row>
      <xdr:rowOff>139795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874983"/>
          <a:ext cx="647700" cy="55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131361</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93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159284</xdr:rowOff>
    </xdr:from>
    <xdr:to>
      <xdr:col>29</xdr:col>
      <xdr:colOff>177800</xdr:colOff>
      <xdr:row>18</xdr:row>
      <xdr:rowOff>89434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139795</xdr:rowOff>
    </xdr:from>
    <xdr:to>
      <xdr:col>26</xdr:col>
      <xdr:colOff>50800</xdr:colOff>
      <xdr:row>16</xdr:row>
      <xdr:rowOff>156539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930620"/>
          <a:ext cx="698500" cy="16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167324</xdr:rowOff>
    </xdr:from>
    <xdr:to>
      <xdr:col>26</xdr:col>
      <xdr:colOff>101600</xdr:colOff>
      <xdr:row>18</xdr:row>
      <xdr:rowOff>97474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82251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15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156539</xdr:rowOff>
    </xdr:from>
    <xdr:to>
      <xdr:col>22</xdr:col>
      <xdr:colOff>114300</xdr:colOff>
      <xdr:row>17</xdr:row>
      <xdr:rowOff>316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2947364"/>
          <a:ext cx="698500" cy="15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30819</xdr:rowOff>
    </xdr:from>
    <xdr:to>
      <xdr:col>22</xdr:col>
      <xdr:colOff>165100</xdr:colOff>
      <xdr:row>18</xdr:row>
      <xdr:rowOff>132419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117196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316</xdr:rowOff>
    </xdr:from>
    <xdr:to>
      <xdr:col>18</xdr:col>
      <xdr:colOff>177800</xdr:colOff>
      <xdr:row>17</xdr:row>
      <xdr:rowOff>137651</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2962591"/>
          <a:ext cx="698500" cy="137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30163</xdr:rowOff>
    </xdr:from>
    <xdr:to>
      <xdr:col>19</xdr:col>
      <xdr:colOff>38100</xdr:colOff>
      <xdr:row>18</xdr:row>
      <xdr:rowOff>131763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116540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45657</xdr:rowOff>
    </xdr:from>
    <xdr:to>
      <xdr:col>15</xdr:col>
      <xdr:colOff>101600</xdr:colOff>
      <xdr:row>18</xdr:row>
      <xdr:rowOff>147257</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132034</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6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33358</xdr:rowOff>
    </xdr:from>
    <xdr:to>
      <xdr:col>29</xdr:col>
      <xdr:colOff>177800</xdr:colOff>
      <xdr:row>16</xdr:row>
      <xdr:rowOff>134958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824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49885</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66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88995</xdr:rowOff>
    </xdr:from>
    <xdr:to>
      <xdr:col>26</xdr:col>
      <xdr:colOff>101600</xdr:colOff>
      <xdr:row>17</xdr:row>
      <xdr:rowOff>19145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879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29322</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6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105739</xdr:rowOff>
    </xdr:from>
    <xdr:to>
      <xdr:col>22</xdr:col>
      <xdr:colOff>165100</xdr:colOff>
      <xdr:row>17</xdr:row>
      <xdr:rowOff>35889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896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46066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66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120966</xdr:rowOff>
    </xdr:from>
    <xdr:to>
      <xdr:col>19</xdr:col>
      <xdr:colOff>38100</xdr:colOff>
      <xdr:row>17</xdr:row>
      <xdr:rowOff>51116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911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61293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6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86851</xdr:rowOff>
    </xdr:from>
    <xdr:to>
      <xdr:col>15</xdr:col>
      <xdr:colOff>101600</xdr:colOff>
      <xdr:row>18</xdr:row>
      <xdr:rowOff>17001</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049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27178</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81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89845</xdr:rowOff>
    </xdr:from>
    <xdr:to>
      <xdr:col>29</xdr:col>
      <xdr:colOff>127000</xdr:colOff>
      <xdr:row>38</xdr:row>
      <xdr:rowOff>9324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14395"/>
          <a:ext cx="0" cy="14625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324301</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9324</xdr:rowOff>
    </xdr:from>
    <xdr:to>
      <xdr:col>30</xdr:col>
      <xdr:colOff>25400</xdr:colOff>
      <xdr:row>38</xdr:row>
      <xdr:rowOff>9324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6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4772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5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89845</xdr:rowOff>
    </xdr:from>
    <xdr:to>
      <xdr:col>30</xdr:col>
      <xdr:colOff>25400</xdr:colOff>
      <xdr:row>33</xdr:row>
      <xdr:rowOff>89845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1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101809</xdr:rowOff>
    </xdr:from>
    <xdr:to>
      <xdr:col>29</xdr:col>
      <xdr:colOff>127000</xdr:colOff>
      <xdr:row>35</xdr:row>
      <xdr:rowOff>240294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712159"/>
          <a:ext cx="647700" cy="138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136441</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46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164364</xdr:rowOff>
    </xdr:from>
    <xdr:to>
      <xdr:col>29</xdr:col>
      <xdr:colOff>177800</xdr:colOff>
      <xdr:row>35</xdr:row>
      <xdr:rowOff>265964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74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178062</xdr:rowOff>
    </xdr:from>
    <xdr:to>
      <xdr:col>26</xdr:col>
      <xdr:colOff>50800</xdr:colOff>
      <xdr:row>35</xdr:row>
      <xdr:rowOff>240294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788412"/>
          <a:ext cx="698500" cy="62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195149</xdr:rowOff>
    </xdr:from>
    <xdr:to>
      <xdr:col>26</xdr:col>
      <xdr:colOff>101600</xdr:colOff>
      <xdr:row>35</xdr:row>
      <xdr:rowOff>296749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05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281526</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891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147239</xdr:rowOff>
    </xdr:from>
    <xdr:to>
      <xdr:col>22</xdr:col>
      <xdr:colOff>114300</xdr:colOff>
      <xdr:row>35</xdr:row>
      <xdr:rowOff>178062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757589"/>
          <a:ext cx="698500" cy="30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254828</xdr:rowOff>
    </xdr:from>
    <xdr:to>
      <xdr:col>22</xdr:col>
      <xdr:colOff>165100</xdr:colOff>
      <xdr:row>36</xdr:row>
      <xdr:rowOff>13528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65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341205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51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72776</xdr:rowOff>
    </xdr:from>
    <xdr:to>
      <xdr:col>18</xdr:col>
      <xdr:colOff>177800</xdr:colOff>
      <xdr:row>35</xdr:row>
      <xdr:rowOff>147239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683126"/>
          <a:ext cx="698500" cy="74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212948</xdr:rowOff>
    </xdr:from>
    <xdr:to>
      <xdr:col>19</xdr:col>
      <xdr:colOff>38100</xdr:colOff>
      <xdr:row>35</xdr:row>
      <xdr:rowOff>314548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299325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90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173012</xdr:rowOff>
    </xdr:from>
    <xdr:to>
      <xdr:col>15</xdr:col>
      <xdr:colOff>101600</xdr:colOff>
      <xdr:row>35</xdr:row>
      <xdr:rowOff>274612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259389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6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51009</xdr:rowOff>
    </xdr:from>
    <xdr:to>
      <xdr:col>29</xdr:col>
      <xdr:colOff>177800</xdr:colOff>
      <xdr:row>35</xdr:row>
      <xdr:rowOff>152609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661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238986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0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189494</xdr:rowOff>
    </xdr:from>
    <xdr:to>
      <xdr:col>26</xdr:col>
      <xdr:colOff>101600</xdr:colOff>
      <xdr:row>35</xdr:row>
      <xdr:rowOff>291094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99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301271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6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127262</xdr:rowOff>
    </xdr:from>
    <xdr:to>
      <xdr:col>22</xdr:col>
      <xdr:colOff>165100</xdr:colOff>
      <xdr:row>35</xdr:row>
      <xdr:rowOff>228862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737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239039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0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96439</xdr:rowOff>
    </xdr:from>
    <xdr:to>
      <xdr:col>19</xdr:col>
      <xdr:colOff>38100</xdr:colOff>
      <xdr:row>35</xdr:row>
      <xdr:rowOff>198039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706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208216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47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21976</xdr:rowOff>
    </xdr:from>
    <xdr:to>
      <xdr:col>15</xdr:col>
      <xdr:colOff>101600</xdr:colOff>
      <xdr:row>35</xdr:row>
      <xdr:rowOff>123576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632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133753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401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奈良県下北山村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934
928
133.39
1,805,160
1,714,543
90,514
1,028,109
2,054,089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49231</xdr:rowOff>
    </xdr:from>
    <xdr:to>
      <xdr:col>24</xdr:col>
      <xdr:colOff>62865</xdr:colOff>
      <xdr:row>38</xdr:row>
      <xdr:rowOff>122100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64181"/>
          <a:ext cx="1270" cy="127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125927</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64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122100</xdr:rowOff>
    </xdr:from>
    <xdr:to>
      <xdr:col>24</xdr:col>
      <xdr:colOff>152400</xdr:colOff>
      <xdr:row>38</xdr:row>
      <xdr:rowOff>122100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6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167358</xdr:rowOff>
    </xdr:from>
    <xdr:ext cx="690189"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94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49231</xdr:rowOff>
    </xdr:from>
    <xdr:to>
      <xdr:col>24</xdr:col>
      <xdr:colOff>152400</xdr:colOff>
      <xdr:row>31</xdr:row>
      <xdr:rowOff>49231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64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146554</xdr:rowOff>
    </xdr:from>
    <xdr:to>
      <xdr:col>24</xdr:col>
      <xdr:colOff>63500</xdr:colOff>
      <xdr:row>36</xdr:row>
      <xdr:rowOff>151827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6318754"/>
          <a:ext cx="838200" cy="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39510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3831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61083</xdr:rowOff>
    </xdr:from>
    <xdr:to>
      <xdr:col>24</xdr:col>
      <xdr:colOff>114300</xdr:colOff>
      <xdr:row>37</xdr:row>
      <xdr:rowOff>162683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146554</xdr:rowOff>
    </xdr:from>
    <xdr:to>
      <xdr:col>19</xdr:col>
      <xdr:colOff>177800</xdr:colOff>
      <xdr:row>36</xdr:row>
      <xdr:rowOff>150513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18754"/>
          <a:ext cx="889000" cy="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63719</xdr:rowOff>
    </xdr:from>
    <xdr:to>
      <xdr:col>20</xdr:col>
      <xdr:colOff>38100</xdr:colOff>
      <xdr:row>37</xdr:row>
      <xdr:rowOff>165319</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156446</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5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150513</xdr:rowOff>
    </xdr:from>
    <xdr:to>
      <xdr:col>15</xdr:col>
      <xdr:colOff>50800</xdr:colOff>
      <xdr:row>36</xdr:row>
      <xdr:rowOff>151216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22713"/>
          <a:ext cx="889000" cy="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83338</xdr:rowOff>
    </xdr:from>
    <xdr:to>
      <xdr:col>15</xdr:col>
      <xdr:colOff>101600</xdr:colOff>
      <xdr:row>38</xdr:row>
      <xdr:rowOff>13488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4615</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51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151216</xdr:rowOff>
    </xdr:from>
    <xdr:to>
      <xdr:col>10</xdr:col>
      <xdr:colOff>114300</xdr:colOff>
      <xdr:row>37</xdr:row>
      <xdr:rowOff>18950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23416"/>
          <a:ext cx="889000" cy="3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84251</xdr:rowOff>
    </xdr:from>
    <xdr:to>
      <xdr:col>10</xdr:col>
      <xdr:colOff>165100</xdr:colOff>
      <xdr:row>38</xdr:row>
      <xdr:rowOff>14401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5528</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52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92257</xdr:rowOff>
    </xdr:from>
    <xdr:to>
      <xdr:col>6</xdr:col>
      <xdr:colOff>38100</xdr:colOff>
      <xdr:row>38</xdr:row>
      <xdr:rowOff>22406</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359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13533</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52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101027</xdr:rowOff>
    </xdr:from>
    <xdr:to>
      <xdr:col>24</xdr:col>
      <xdr:colOff>114300</xdr:colOff>
      <xdr:row>37</xdr:row>
      <xdr:rowOff>31177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7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123904</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124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95754</xdr:rowOff>
    </xdr:from>
    <xdr:to>
      <xdr:col>20</xdr:col>
      <xdr:colOff>38100</xdr:colOff>
      <xdr:row>37</xdr:row>
      <xdr:rowOff>25904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6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42431</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04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99713</xdr:rowOff>
    </xdr:from>
    <xdr:to>
      <xdr:col>15</xdr:col>
      <xdr:colOff>101600</xdr:colOff>
      <xdr:row>37</xdr:row>
      <xdr:rowOff>29863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7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46390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47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100416</xdr:rowOff>
    </xdr:from>
    <xdr:to>
      <xdr:col>10</xdr:col>
      <xdr:colOff>165100</xdr:colOff>
      <xdr:row>37</xdr:row>
      <xdr:rowOff>30566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7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47093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4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139600</xdr:rowOff>
    </xdr:from>
    <xdr:to>
      <xdr:col>6</xdr:col>
      <xdr:colOff>38100</xdr:colOff>
      <xdr:row>37</xdr:row>
      <xdr:rowOff>69750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1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86277</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8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69355</xdr:rowOff>
    </xdr:from>
    <xdr:to>
      <xdr:col>24</xdr:col>
      <xdr:colOff>62865</xdr:colOff>
      <xdr:row>58</xdr:row>
      <xdr:rowOff>96524</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813305"/>
          <a:ext cx="1270" cy="122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100351</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1004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96524</xdr:rowOff>
    </xdr:from>
    <xdr:to>
      <xdr:col>24</xdr:col>
      <xdr:colOff>152400</xdr:colOff>
      <xdr:row>58</xdr:row>
      <xdr:rowOff>96524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10040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16032</xdr:rowOff>
    </xdr:from>
    <xdr:ext cx="690189"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588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69355</xdr:rowOff>
    </xdr:from>
    <xdr:to>
      <xdr:col>24</xdr:col>
      <xdr:colOff>152400</xdr:colOff>
      <xdr:row>51</xdr:row>
      <xdr:rowOff>69355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81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162775</xdr:rowOff>
    </xdr:from>
    <xdr:to>
      <xdr:col>24</xdr:col>
      <xdr:colOff>63500</xdr:colOff>
      <xdr:row>57</xdr:row>
      <xdr:rowOff>168773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935425"/>
          <a:ext cx="838200" cy="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111005</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8836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132578</xdr:rowOff>
    </xdr:from>
    <xdr:to>
      <xdr:col>24</xdr:col>
      <xdr:colOff>114300</xdr:colOff>
      <xdr:row>58</xdr:row>
      <xdr:rowOff>62728</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90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168773</xdr:rowOff>
    </xdr:from>
    <xdr:to>
      <xdr:col>19</xdr:col>
      <xdr:colOff>177800</xdr:colOff>
      <xdr:row>58</xdr:row>
      <xdr:rowOff>22089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941423"/>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135604</xdr:rowOff>
    </xdr:from>
    <xdr:to>
      <xdr:col>20</xdr:col>
      <xdr:colOff>38100</xdr:colOff>
      <xdr:row>58</xdr:row>
      <xdr:rowOff>65754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90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56881</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1000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22089</xdr:rowOff>
    </xdr:from>
    <xdr:to>
      <xdr:col>15</xdr:col>
      <xdr:colOff>50800</xdr:colOff>
      <xdr:row>58</xdr:row>
      <xdr:rowOff>34830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966189"/>
          <a:ext cx="889000" cy="1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126210</xdr:rowOff>
    </xdr:from>
    <xdr:to>
      <xdr:col>15</xdr:col>
      <xdr:colOff>101600</xdr:colOff>
      <xdr:row>58</xdr:row>
      <xdr:rowOff>56360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89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72887</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67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34830</xdr:rowOff>
    </xdr:from>
    <xdr:to>
      <xdr:col>10</xdr:col>
      <xdr:colOff>114300</xdr:colOff>
      <xdr:row>58</xdr:row>
      <xdr:rowOff>54944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978930"/>
          <a:ext cx="889000" cy="2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169907</xdr:rowOff>
    </xdr:from>
    <xdr:to>
      <xdr:col>10</xdr:col>
      <xdr:colOff>165100</xdr:colOff>
      <xdr:row>58</xdr:row>
      <xdr:rowOff>100057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9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91184</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1003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3577</xdr:rowOff>
    </xdr:from>
    <xdr:to>
      <xdr:col>6</xdr:col>
      <xdr:colOff>38100</xdr:colOff>
      <xdr:row>58</xdr:row>
      <xdr:rowOff>105177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94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121704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9722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111975</xdr:rowOff>
    </xdr:from>
    <xdr:to>
      <xdr:col>24</xdr:col>
      <xdr:colOff>114300</xdr:colOff>
      <xdr:row>58</xdr:row>
      <xdr:rowOff>42125</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88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71352</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67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117973</xdr:rowOff>
    </xdr:from>
    <xdr:to>
      <xdr:col>20</xdr:col>
      <xdr:colOff>38100</xdr:colOff>
      <xdr:row>58</xdr:row>
      <xdr:rowOff>48123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89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64650</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966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142739</xdr:rowOff>
    </xdr:from>
    <xdr:to>
      <xdr:col>15</xdr:col>
      <xdr:colOff>101600</xdr:colOff>
      <xdr:row>58</xdr:row>
      <xdr:rowOff>72889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91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64016</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1000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155480</xdr:rowOff>
    </xdr:from>
    <xdr:to>
      <xdr:col>10</xdr:col>
      <xdr:colOff>165100</xdr:colOff>
      <xdr:row>58</xdr:row>
      <xdr:rowOff>85630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9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102157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970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4144</xdr:rowOff>
    </xdr:from>
    <xdr:to>
      <xdr:col>6</xdr:col>
      <xdr:colOff>38100</xdr:colOff>
      <xdr:row>58</xdr:row>
      <xdr:rowOff>105744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94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96871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5" y="10040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693</xdr:rowOff>
    </xdr:from>
    <xdr:to>
      <xdr:col>24</xdr:col>
      <xdr:colOff>62865</xdr:colOff>
      <xdr:row>78</xdr:row>
      <xdr:rowOff>134324</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345093"/>
          <a:ext cx="1270" cy="116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138151</xdr:rowOff>
    </xdr:from>
    <xdr:ext cx="469744"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1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134324</xdr:rowOff>
    </xdr:from>
    <xdr:to>
      <xdr:col>24</xdr:col>
      <xdr:colOff>152400</xdr:colOff>
      <xdr:row>78</xdr:row>
      <xdr:rowOff>134324</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0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118820</xdr:rowOff>
    </xdr:from>
    <xdr:ext cx="599010"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12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693</xdr:rowOff>
    </xdr:from>
    <xdr:to>
      <xdr:col>24</xdr:col>
      <xdr:colOff>152400</xdr:colOff>
      <xdr:row>72</xdr:row>
      <xdr:rowOff>693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34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62818</xdr:rowOff>
    </xdr:from>
    <xdr:to>
      <xdr:col>24</xdr:col>
      <xdr:colOff>63500</xdr:colOff>
      <xdr:row>78</xdr:row>
      <xdr:rowOff>63426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435918"/>
          <a:ext cx="838200" cy="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5030</xdr:rowOff>
    </xdr:from>
    <xdr:ext cx="534377"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206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153603</xdr:rowOff>
    </xdr:from>
    <xdr:to>
      <xdr:col>24</xdr:col>
      <xdr:colOff>114300</xdr:colOff>
      <xdr:row>78</xdr:row>
      <xdr:rowOff>83753</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63426</xdr:rowOff>
    </xdr:from>
    <xdr:to>
      <xdr:col>19</xdr:col>
      <xdr:colOff>177800</xdr:colOff>
      <xdr:row>78</xdr:row>
      <xdr:rowOff>100175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436526"/>
          <a:ext cx="889000" cy="3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158865</xdr:rowOff>
    </xdr:from>
    <xdr:to>
      <xdr:col>20</xdr:col>
      <xdr:colOff>38100</xdr:colOff>
      <xdr:row>78</xdr:row>
      <xdr:rowOff>89015</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105542</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30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88827</xdr:rowOff>
    </xdr:from>
    <xdr:to>
      <xdr:col>15</xdr:col>
      <xdr:colOff>50800</xdr:colOff>
      <xdr:row>78</xdr:row>
      <xdr:rowOff>100175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461927"/>
          <a:ext cx="889000" cy="1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5648</xdr:rowOff>
    </xdr:from>
    <xdr:to>
      <xdr:col>15</xdr:col>
      <xdr:colOff>101600</xdr:colOff>
      <xdr:row>78</xdr:row>
      <xdr:rowOff>107248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123775</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41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88827</xdr:rowOff>
    </xdr:from>
    <xdr:to>
      <xdr:col>10</xdr:col>
      <xdr:colOff>114300</xdr:colOff>
      <xdr:row>78</xdr:row>
      <xdr:rowOff>108200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461927"/>
          <a:ext cx="889000" cy="1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2150</xdr:rowOff>
    </xdr:from>
    <xdr:to>
      <xdr:col>10</xdr:col>
      <xdr:colOff>165100</xdr:colOff>
      <xdr:row>78</xdr:row>
      <xdr:rowOff>103750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120277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52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10055</xdr:rowOff>
    </xdr:from>
    <xdr:to>
      <xdr:col>6</xdr:col>
      <xdr:colOff>38100</xdr:colOff>
      <xdr:row>78</xdr:row>
      <xdr:rowOff>111655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128182</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63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12018</xdr:rowOff>
    </xdr:from>
    <xdr:to>
      <xdr:col>24</xdr:col>
      <xdr:colOff>114300</xdr:colOff>
      <xdr:row>78</xdr:row>
      <xdr:rowOff>113618</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38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132031</xdr:rowOff>
    </xdr:from>
    <xdr:ext cx="534377"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3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12626</xdr:rowOff>
    </xdr:from>
    <xdr:to>
      <xdr:col>20</xdr:col>
      <xdr:colOff>38100</xdr:colOff>
      <xdr:row>78</xdr:row>
      <xdr:rowOff>114226</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38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105353</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30111" y="1347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49375</xdr:rowOff>
    </xdr:from>
    <xdr:to>
      <xdr:col>15</xdr:col>
      <xdr:colOff>101600</xdr:colOff>
      <xdr:row>78</xdr:row>
      <xdr:rowOff>150975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2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142102</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51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38027</xdr:rowOff>
    </xdr:from>
    <xdr:to>
      <xdr:col>10</xdr:col>
      <xdr:colOff>165100</xdr:colOff>
      <xdr:row>78</xdr:row>
      <xdr:rowOff>139627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1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130754</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52111" y="135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57400</xdr:rowOff>
    </xdr:from>
    <xdr:to>
      <xdr:col>6</xdr:col>
      <xdr:colOff>38100</xdr:colOff>
      <xdr:row>78</xdr:row>
      <xdr:rowOff>159000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150127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52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32573</xdr:rowOff>
    </xdr:from>
    <xdr:to>
      <xdr:col>24</xdr:col>
      <xdr:colOff>62865</xdr:colOff>
      <xdr:row>98</xdr:row>
      <xdr:rowOff>108283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63073"/>
          <a:ext cx="1270" cy="144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112110</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1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108283</xdr:rowOff>
    </xdr:from>
    <xdr:to>
      <xdr:col>24</xdr:col>
      <xdr:colOff>152400</xdr:colOff>
      <xdr:row>98</xdr:row>
      <xdr:rowOff>108283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10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150700</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3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32573</xdr:rowOff>
    </xdr:from>
    <xdr:to>
      <xdr:col>24</xdr:col>
      <xdr:colOff>152400</xdr:colOff>
      <xdr:row>90</xdr:row>
      <xdr:rowOff>32573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63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153025</xdr:rowOff>
    </xdr:from>
    <xdr:to>
      <xdr:col>24</xdr:col>
      <xdr:colOff>63500</xdr:colOff>
      <xdr:row>97</xdr:row>
      <xdr:rowOff>39551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612225"/>
          <a:ext cx="838200" cy="5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171387</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6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148510</xdr:rowOff>
    </xdr:from>
    <xdr:to>
      <xdr:col>24</xdr:col>
      <xdr:colOff>114300</xdr:colOff>
      <xdr:row>95</xdr:row>
      <xdr:rowOff>78660</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29928</xdr:rowOff>
    </xdr:from>
    <xdr:to>
      <xdr:col>19</xdr:col>
      <xdr:colOff>177800</xdr:colOff>
      <xdr:row>97</xdr:row>
      <xdr:rowOff>39551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908300" y="16660578"/>
          <a:ext cx="889000" cy="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135491</xdr:rowOff>
    </xdr:from>
    <xdr:to>
      <xdr:col>20</xdr:col>
      <xdr:colOff>38100</xdr:colOff>
      <xdr:row>95</xdr:row>
      <xdr:rowOff>65641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82168</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22940</xdr:rowOff>
    </xdr:from>
    <xdr:to>
      <xdr:col>15</xdr:col>
      <xdr:colOff>50800</xdr:colOff>
      <xdr:row>97</xdr:row>
      <xdr:rowOff>29928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653590"/>
          <a:ext cx="889000" cy="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57386</xdr:rowOff>
    </xdr:from>
    <xdr:to>
      <xdr:col>15</xdr:col>
      <xdr:colOff>101600</xdr:colOff>
      <xdr:row>95</xdr:row>
      <xdr:rowOff>158986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4063</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22940</xdr:rowOff>
    </xdr:from>
    <xdr:to>
      <xdr:col>10</xdr:col>
      <xdr:colOff>114300</xdr:colOff>
      <xdr:row>97</xdr:row>
      <xdr:rowOff>130914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653590"/>
          <a:ext cx="889000" cy="10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55677</xdr:rowOff>
    </xdr:from>
    <xdr:to>
      <xdr:col>10</xdr:col>
      <xdr:colOff>165100</xdr:colOff>
      <xdr:row>95</xdr:row>
      <xdr:rowOff>157277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2354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111869</xdr:rowOff>
    </xdr:from>
    <xdr:to>
      <xdr:col>6</xdr:col>
      <xdr:colOff>38100</xdr:colOff>
      <xdr:row>96</xdr:row>
      <xdr:rowOff>42019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58546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1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102225</xdr:rowOff>
    </xdr:from>
    <xdr:to>
      <xdr:col>24</xdr:col>
      <xdr:colOff>114300</xdr:colOff>
      <xdr:row>97</xdr:row>
      <xdr:rowOff>32375</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56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80652</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53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160201</xdr:rowOff>
    </xdr:from>
    <xdr:to>
      <xdr:col>20</xdr:col>
      <xdr:colOff>38100</xdr:colOff>
      <xdr:row>97</xdr:row>
      <xdr:rowOff>90351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61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81478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71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150578</xdr:rowOff>
    </xdr:from>
    <xdr:to>
      <xdr:col>15</xdr:col>
      <xdr:colOff>101600</xdr:colOff>
      <xdr:row>97</xdr:row>
      <xdr:rowOff>80728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60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71855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7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143590</xdr:rowOff>
    </xdr:from>
    <xdr:to>
      <xdr:col>10</xdr:col>
      <xdr:colOff>165100</xdr:colOff>
      <xdr:row>97</xdr:row>
      <xdr:rowOff>73740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60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64867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9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80114</xdr:rowOff>
    </xdr:from>
    <xdr:to>
      <xdr:col>6</xdr:col>
      <xdr:colOff>38100</xdr:colOff>
      <xdr:row>98</xdr:row>
      <xdr:rowOff>10264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71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1391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80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131196</xdr:rowOff>
    </xdr:from>
    <xdr:to>
      <xdr:col>54</xdr:col>
      <xdr:colOff>189865</xdr:colOff>
      <xdr:row>38</xdr:row>
      <xdr:rowOff>136711</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4696"/>
          <a:ext cx="1270" cy="13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140538</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136711</xdr:rowOff>
    </xdr:from>
    <xdr:to>
      <xdr:col>55</xdr:col>
      <xdr:colOff>88900</xdr:colOff>
      <xdr:row>38</xdr:row>
      <xdr:rowOff>136711</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5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77873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4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131196</xdr:rowOff>
    </xdr:from>
    <xdr:to>
      <xdr:col>55</xdr:col>
      <xdr:colOff>88900</xdr:colOff>
      <xdr:row>30</xdr:row>
      <xdr:rowOff>131196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169925</xdr:rowOff>
    </xdr:from>
    <xdr:to>
      <xdr:col>55</xdr:col>
      <xdr:colOff>0</xdr:colOff>
      <xdr:row>36</xdr:row>
      <xdr:rowOff>42892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170675"/>
          <a:ext cx="838200" cy="4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142268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31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163841</xdr:rowOff>
    </xdr:from>
    <xdr:to>
      <xdr:col>55</xdr:col>
      <xdr:colOff>50800</xdr:colOff>
      <xdr:row>37</xdr:row>
      <xdr:rowOff>93991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88589</xdr:rowOff>
    </xdr:from>
    <xdr:to>
      <xdr:col>50</xdr:col>
      <xdr:colOff>114300</xdr:colOff>
      <xdr:row>35</xdr:row>
      <xdr:rowOff>169925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089339"/>
          <a:ext cx="889000" cy="8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167344</xdr:rowOff>
    </xdr:from>
    <xdr:to>
      <xdr:col>50</xdr:col>
      <xdr:colOff>165100</xdr:colOff>
      <xdr:row>37</xdr:row>
      <xdr:rowOff>97494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88621</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88589</xdr:rowOff>
    </xdr:from>
    <xdr:to>
      <xdr:col>45</xdr:col>
      <xdr:colOff>177800</xdr:colOff>
      <xdr:row>36</xdr:row>
      <xdr:rowOff>114304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089339"/>
          <a:ext cx="889000" cy="19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9999</xdr:rowOff>
    </xdr:from>
    <xdr:to>
      <xdr:col>46</xdr:col>
      <xdr:colOff>38100</xdr:colOff>
      <xdr:row>37</xdr:row>
      <xdr:rowOff>111599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102726</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114304</xdr:rowOff>
    </xdr:from>
    <xdr:to>
      <xdr:col>41</xdr:col>
      <xdr:colOff>50800</xdr:colOff>
      <xdr:row>37</xdr:row>
      <xdr:rowOff>25307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286504"/>
          <a:ext cx="889000" cy="8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43441</xdr:rowOff>
    </xdr:from>
    <xdr:to>
      <xdr:col>41</xdr:col>
      <xdr:colOff>101600</xdr:colOff>
      <xdr:row>37</xdr:row>
      <xdr:rowOff>145041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136168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7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61489</xdr:rowOff>
    </xdr:from>
    <xdr:to>
      <xdr:col>36</xdr:col>
      <xdr:colOff>165100</xdr:colOff>
      <xdr:row>37</xdr:row>
      <xdr:rowOff>163089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0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154216</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9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163542</xdr:rowOff>
    </xdr:from>
    <xdr:to>
      <xdr:col>55</xdr:col>
      <xdr:colOff>50800</xdr:colOff>
      <xdr:row>36</xdr:row>
      <xdr:rowOff>93692</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1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14969</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015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119125</xdr:rowOff>
    </xdr:from>
    <xdr:to>
      <xdr:col>50</xdr:col>
      <xdr:colOff>165100</xdr:colOff>
      <xdr:row>36</xdr:row>
      <xdr:rowOff>49275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1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65802</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895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37789</xdr:rowOff>
    </xdr:from>
    <xdr:to>
      <xdr:col>46</xdr:col>
      <xdr:colOff>38100</xdr:colOff>
      <xdr:row>35</xdr:row>
      <xdr:rowOff>139389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03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155916</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81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63504</xdr:rowOff>
    </xdr:from>
    <xdr:to>
      <xdr:col>41</xdr:col>
      <xdr:colOff>101600</xdr:colOff>
      <xdr:row>36</xdr:row>
      <xdr:rowOff>165104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23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10181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010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145957</xdr:rowOff>
    </xdr:from>
    <xdr:to>
      <xdr:col>36</xdr:col>
      <xdr:colOff>165100</xdr:colOff>
      <xdr:row>37</xdr:row>
      <xdr:rowOff>76107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31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92634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093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133243</xdr:rowOff>
    </xdr:from>
    <xdr:to>
      <xdr:col>54</xdr:col>
      <xdr:colOff>189865</xdr:colOff>
      <xdr:row>59</xdr:row>
      <xdr:rowOff>19103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7193"/>
          <a:ext cx="1270" cy="125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22930</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19103</xdr:rowOff>
    </xdr:from>
    <xdr:to>
      <xdr:col>55</xdr:col>
      <xdr:colOff>88900</xdr:colOff>
      <xdr:row>59</xdr:row>
      <xdr:rowOff>19103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3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79920</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52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133243</xdr:rowOff>
    </xdr:from>
    <xdr:to>
      <xdr:col>55</xdr:col>
      <xdr:colOff>88900</xdr:colOff>
      <xdr:row>51</xdr:row>
      <xdr:rowOff>133243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66129</xdr:rowOff>
    </xdr:from>
    <xdr:to>
      <xdr:col>55</xdr:col>
      <xdr:colOff>0</xdr:colOff>
      <xdr:row>58</xdr:row>
      <xdr:rowOff>104668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10010229"/>
          <a:ext cx="838200" cy="3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22628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66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44201</xdr:rowOff>
    </xdr:from>
    <xdr:to>
      <xdr:col>55</xdr:col>
      <xdr:colOff>50800</xdr:colOff>
      <xdr:row>58</xdr:row>
      <xdr:rowOff>145801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104668</xdr:rowOff>
    </xdr:from>
    <xdr:to>
      <xdr:col>50</xdr:col>
      <xdr:colOff>114300</xdr:colOff>
      <xdr:row>58</xdr:row>
      <xdr:rowOff>121561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048768"/>
          <a:ext cx="889000" cy="1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46875</xdr:rowOff>
    </xdr:from>
    <xdr:to>
      <xdr:col>50</xdr:col>
      <xdr:colOff>165100</xdr:colOff>
      <xdr:row>58</xdr:row>
      <xdr:rowOff>148475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165002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6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121561</xdr:rowOff>
    </xdr:from>
    <xdr:to>
      <xdr:col>45</xdr:col>
      <xdr:colOff>177800</xdr:colOff>
      <xdr:row>58</xdr:row>
      <xdr:rowOff>151213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10065661"/>
          <a:ext cx="889000" cy="2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55405</xdr:rowOff>
    </xdr:from>
    <xdr:to>
      <xdr:col>46</xdr:col>
      <xdr:colOff>38100</xdr:colOff>
      <xdr:row>58</xdr:row>
      <xdr:rowOff>157005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2082</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97571</xdr:rowOff>
    </xdr:from>
    <xdr:to>
      <xdr:col>41</xdr:col>
      <xdr:colOff>50800</xdr:colOff>
      <xdr:row>58</xdr:row>
      <xdr:rowOff>151213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041671"/>
          <a:ext cx="889000" cy="5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55163</xdr:rowOff>
    </xdr:from>
    <xdr:to>
      <xdr:col>41</xdr:col>
      <xdr:colOff>101600</xdr:colOff>
      <xdr:row>58</xdr:row>
      <xdr:rowOff>156763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1840</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7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74116</xdr:rowOff>
    </xdr:from>
    <xdr:to>
      <xdr:col>36</xdr:col>
      <xdr:colOff>165100</xdr:colOff>
      <xdr:row>59</xdr:row>
      <xdr:rowOff>4266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166843</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1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15329</xdr:rowOff>
    </xdr:from>
    <xdr:to>
      <xdr:col>55</xdr:col>
      <xdr:colOff>50800</xdr:colOff>
      <xdr:row>58</xdr:row>
      <xdr:rowOff>116929</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5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146156</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47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53868</xdr:rowOff>
    </xdr:from>
    <xdr:to>
      <xdr:col>50</xdr:col>
      <xdr:colOff>165100</xdr:colOff>
      <xdr:row>58</xdr:row>
      <xdr:rowOff>155468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9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146595</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090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70761</xdr:rowOff>
    </xdr:from>
    <xdr:to>
      <xdr:col>46</xdr:col>
      <xdr:colOff>38100</xdr:colOff>
      <xdr:row>59</xdr:row>
      <xdr:rowOff>911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1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163488</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1010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100413</xdr:rowOff>
    </xdr:from>
    <xdr:to>
      <xdr:col>41</xdr:col>
      <xdr:colOff>101600</xdr:colOff>
      <xdr:row>59</xdr:row>
      <xdr:rowOff>30563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4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21690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10137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46771</xdr:rowOff>
    </xdr:from>
    <xdr:to>
      <xdr:col>36</xdr:col>
      <xdr:colOff>165100</xdr:colOff>
      <xdr:row>58</xdr:row>
      <xdr:rowOff>148371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9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164898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766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21113</xdr:rowOff>
    </xdr:from>
    <xdr:to>
      <xdr:col>54</xdr:col>
      <xdr:colOff>189865</xdr:colOff>
      <xdr:row>79</xdr:row>
      <xdr:rowOff>98879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94063"/>
          <a:ext cx="1270" cy="1449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139240</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692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21113</xdr:rowOff>
    </xdr:from>
    <xdr:to>
      <xdr:col>55</xdr:col>
      <xdr:colOff>88900</xdr:colOff>
      <xdr:row>71</xdr:row>
      <xdr:rowOff>21113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9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82307</xdr:rowOff>
    </xdr:from>
    <xdr:to>
      <xdr:col>55</xdr:col>
      <xdr:colOff>0</xdr:colOff>
      <xdr:row>79</xdr:row>
      <xdr:rowOff>89503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626857"/>
          <a:ext cx="8382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108343</xdr:rowOff>
    </xdr:from>
    <xdr:ext cx="599010"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0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85466</xdr:rowOff>
    </xdr:from>
    <xdr:to>
      <xdr:col>55</xdr:col>
      <xdr:colOff>50800</xdr:colOff>
      <xdr:row>79</xdr:row>
      <xdr:rowOff>15616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144464</xdr:rowOff>
    </xdr:from>
    <xdr:to>
      <xdr:col>50</xdr:col>
      <xdr:colOff>114300</xdr:colOff>
      <xdr:row>79</xdr:row>
      <xdr:rowOff>82307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517564"/>
          <a:ext cx="889000" cy="10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89219</xdr:rowOff>
    </xdr:from>
    <xdr:to>
      <xdr:col>50</xdr:col>
      <xdr:colOff>165100</xdr:colOff>
      <xdr:row>79</xdr:row>
      <xdr:rowOff>19369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35896</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39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144464</xdr:rowOff>
    </xdr:from>
    <xdr:to>
      <xdr:col>45</xdr:col>
      <xdr:colOff>177800</xdr:colOff>
      <xdr:row>79</xdr:row>
      <xdr:rowOff>91559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517564"/>
          <a:ext cx="889000" cy="11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85294</xdr:rowOff>
    </xdr:from>
    <xdr:to>
      <xdr:col>46</xdr:col>
      <xdr:colOff>38100</xdr:colOff>
      <xdr:row>79</xdr:row>
      <xdr:rowOff>15444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31971</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50795" y="1323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80685</xdr:rowOff>
    </xdr:from>
    <xdr:to>
      <xdr:col>41</xdr:col>
      <xdr:colOff>101600</xdr:colOff>
      <xdr:row>79</xdr:row>
      <xdr:rowOff>10835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27362</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61795" y="1322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38703</xdr:rowOff>
    </xdr:from>
    <xdr:to>
      <xdr:col>55</xdr:col>
      <xdr:colOff>50800</xdr:colOff>
      <xdr:row>79</xdr:row>
      <xdr:rowOff>140303</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58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125080</xdr:rowOff>
    </xdr:from>
    <xdr:ext cx="469744"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49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31507</xdr:rowOff>
    </xdr:from>
    <xdr:to>
      <xdr:col>50</xdr:col>
      <xdr:colOff>165100</xdr:colOff>
      <xdr:row>79</xdr:row>
      <xdr:rowOff>133107</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57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124234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66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93664</xdr:rowOff>
    </xdr:from>
    <xdr:to>
      <xdr:col>46</xdr:col>
      <xdr:colOff>38100</xdr:colOff>
      <xdr:row>79</xdr:row>
      <xdr:rowOff>23814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4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14941</xdr:rowOff>
    </xdr:from>
    <xdr:ext cx="59901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50795" y="13559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40759</xdr:rowOff>
    </xdr:from>
    <xdr:to>
      <xdr:col>41</xdr:col>
      <xdr:colOff>101600</xdr:colOff>
      <xdr:row>79</xdr:row>
      <xdr:rowOff>142359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58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133486</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26428" y="13678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62257</xdr:rowOff>
    </xdr:from>
    <xdr:to>
      <xdr:col>54</xdr:col>
      <xdr:colOff>189865</xdr:colOff>
      <xdr:row>98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10475595" y="15664207"/>
          <a:ext cx="1270" cy="116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6" name="普通建設事業費 （ うち更新整備　）最小値テキスト">
          <a:extLst>
            <a:ext uri="{FF2B5EF4-FFF2-40B4-BE49-F238E27FC236}">
              <a16:creationId xmlns:a16="http://schemas.microsoft.com/office/drawing/2014/main" id="{00000000-0008-0000-0600-0000BE010000}"/>
            </a:ext>
          </a:extLst>
        </xdr:cNvPr>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8934</xdr:rowOff>
    </xdr:from>
    <xdr:ext cx="690189" cy="259045"/>
    <xdr:sp macro="" textlink="">
      <xdr:nvSpPr>
        <xdr:cNvPr id="448" name="普通建設事業費 （ うち更新整備　）最大値テキスト">
          <a:extLst>
            <a:ext uri="{FF2B5EF4-FFF2-40B4-BE49-F238E27FC236}">
              <a16:creationId xmlns:a16="http://schemas.microsoft.com/office/drawing/2014/main" id="{00000000-0008-0000-0600-0000C0010000}"/>
            </a:ext>
          </a:extLst>
        </xdr:cNvPr>
        <xdr:cNvSpPr txBox="1"/>
      </xdr:nvSpPr>
      <xdr:spPr>
        <a:xfrm>
          <a:off x="10528300" y="154394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62257</xdr:rowOff>
    </xdr:from>
    <xdr:to>
      <xdr:col>55</xdr:col>
      <xdr:colOff>88900</xdr:colOff>
      <xdr:row>91</xdr:row>
      <xdr:rowOff>62257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566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159548</xdr:rowOff>
    </xdr:from>
    <xdr:to>
      <xdr:col>55</xdr:col>
      <xdr:colOff>0</xdr:colOff>
      <xdr:row>97</xdr:row>
      <xdr:rowOff>43171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9639300" y="16618748"/>
          <a:ext cx="838200" cy="5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29077</xdr:rowOff>
    </xdr:from>
    <xdr:ext cx="599010" cy="259045"/>
    <xdr:sp macro="" textlink="">
      <xdr:nvSpPr>
        <xdr:cNvPr id="451" name="普通建設事業費 （ うち更新整備　）平均値テキスト">
          <a:extLst>
            <a:ext uri="{FF2B5EF4-FFF2-40B4-BE49-F238E27FC236}">
              <a16:creationId xmlns:a16="http://schemas.microsoft.com/office/drawing/2014/main" id="{00000000-0008-0000-0600-0000C3010000}"/>
            </a:ext>
          </a:extLst>
        </xdr:cNvPr>
        <xdr:cNvSpPr txBox="1"/>
      </xdr:nvSpPr>
      <xdr:spPr>
        <a:xfrm>
          <a:off x="10528300" y="166597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50650</xdr:rowOff>
    </xdr:from>
    <xdr:to>
      <xdr:col>55</xdr:col>
      <xdr:colOff>50800</xdr:colOff>
      <xdr:row>97</xdr:row>
      <xdr:rowOff>152250</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10426700" y="166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43171</xdr:rowOff>
    </xdr:from>
    <xdr:to>
      <xdr:col>50</xdr:col>
      <xdr:colOff>114300</xdr:colOff>
      <xdr:row>97</xdr:row>
      <xdr:rowOff>128555</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8750300" y="16673821"/>
          <a:ext cx="889000" cy="8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55831</xdr:rowOff>
    </xdr:from>
    <xdr:to>
      <xdr:col>50</xdr:col>
      <xdr:colOff>165100</xdr:colOff>
      <xdr:row>97</xdr:row>
      <xdr:rowOff>157431</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9588500" y="1668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148558</xdr:rowOff>
    </xdr:from>
    <xdr:ext cx="599010"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9339795" y="16779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108840</xdr:rowOff>
    </xdr:from>
    <xdr:to>
      <xdr:col>45</xdr:col>
      <xdr:colOff>177800</xdr:colOff>
      <xdr:row>97</xdr:row>
      <xdr:rowOff>128555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7861300" y="16739490"/>
          <a:ext cx="889000" cy="1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71300</xdr:rowOff>
    </xdr:from>
    <xdr:to>
      <xdr:col>46</xdr:col>
      <xdr:colOff>38100</xdr:colOff>
      <xdr:row>98</xdr:row>
      <xdr:rowOff>1450</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8699500" y="167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17977</xdr:rowOff>
    </xdr:from>
    <xdr:ext cx="59901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450795" y="1647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70430</xdr:rowOff>
    </xdr:from>
    <xdr:to>
      <xdr:col>41</xdr:col>
      <xdr:colOff>101600</xdr:colOff>
      <xdr:row>98</xdr:row>
      <xdr:rowOff>580</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163157</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793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108748</xdr:rowOff>
    </xdr:from>
    <xdr:to>
      <xdr:col>55</xdr:col>
      <xdr:colOff>50800</xdr:colOff>
      <xdr:row>97</xdr:row>
      <xdr:rowOff>38898</xdr:rowOff>
    </xdr:to>
    <xdr:sp macro="" textlink="">
      <xdr:nvSpPr>
        <xdr:cNvPr id="466" name="楕円 465">
          <a:extLst>
            <a:ext uri="{FF2B5EF4-FFF2-40B4-BE49-F238E27FC236}">
              <a16:creationId xmlns:a16="http://schemas.microsoft.com/office/drawing/2014/main" id="{00000000-0008-0000-0600-0000D2010000}"/>
            </a:ext>
          </a:extLst>
        </xdr:cNvPr>
        <xdr:cNvSpPr/>
      </xdr:nvSpPr>
      <xdr:spPr>
        <a:xfrm>
          <a:off x="10426700" y="1656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131625</xdr:rowOff>
    </xdr:from>
    <xdr:ext cx="599010" cy="259045"/>
    <xdr:sp macro="" textlink="">
      <xdr:nvSpPr>
        <xdr:cNvPr id="467" name="普通建設事業費 （ うち更新整備　）該当値テキスト">
          <a:extLst>
            <a:ext uri="{FF2B5EF4-FFF2-40B4-BE49-F238E27FC236}">
              <a16:creationId xmlns:a16="http://schemas.microsoft.com/office/drawing/2014/main" id="{00000000-0008-0000-0600-0000D3010000}"/>
            </a:ext>
          </a:extLst>
        </xdr:cNvPr>
        <xdr:cNvSpPr txBox="1"/>
      </xdr:nvSpPr>
      <xdr:spPr>
        <a:xfrm>
          <a:off x="10528300" y="16419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163821</xdr:rowOff>
    </xdr:from>
    <xdr:to>
      <xdr:col>50</xdr:col>
      <xdr:colOff>165100</xdr:colOff>
      <xdr:row>97</xdr:row>
      <xdr:rowOff>93971</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9588500" y="1662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110498</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39795" y="16398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77755</xdr:rowOff>
    </xdr:from>
    <xdr:to>
      <xdr:col>46</xdr:col>
      <xdr:colOff>38100</xdr:colOff>
      <xdr:row>98</xdr:row>
      <xdr:rowOff>7905</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8699500" y="1670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170482</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50795" y="168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58040</xdr:rowOff>
    </xdr:from>
    <xdr:to>
      <xdr:col>41</xdr:col>
      <xdr:colOff>101600</xdr:colOff>
      <xdr:row>97</xdr:row>
      <xdr:rowOff>159640</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7810500" y="1668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4717</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61795" y="16463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121118</xdr:rowOff>
    </xdr:from>
    <xdr:to>
      <xdr:col>85</xdr:col>
      <xdr:colOff>126364</xdr:colOff>
      <xdr:row>39</xdr:row>
      <xdr:rowOff>98878</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264618"/>
          <a:ext cx="1269" cy="152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128547</xdr:rowOff>
    </xdr:from>
    <xdr:ext cx="249299"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81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67795</xdr:rowOff>
    </xdr:from>
    <xdr:ext cx="599010"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03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121118</xdr:rowOff>
    </xdr:from>
    <xdr:to>
      <xdr:col>86</xdr:col>
      <xdr:colOff>25400</xdr:colOff>
      <xdr:row>30</xdr:row>
      <xdr:rowOff>121118</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26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45997</xdr:rowOff>
    </xdr:from>
    <xdr:ext cx="534377"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561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23120</xdr:rowOff>
    </xdr:from>
    <xdr:to>
      <xdr:col>85</xdr:col>
      <xdr:colOff>177800</xdr:colOff>
      <xdr:row>39</xdr:row>
      <xdr:rowOff>124720</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7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30259</xdr:rowOff>
    </xdr:from>
    <xdr:to>
      <xdr:col>81</xdr:col>
      <xdr:colOff>101600</xdr:colOff>
      <xdr:row>39</xdr:row>
      <xdr:rowOff>131859</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148386</xdr:rowOff>
    </xdr:from>
    <xdr:ext cx="534377"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14111" y="649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20521</xdr:rowOff>
    </xdr:from>
    <xdr:to>
      <xdr:col>76</xdr:col>
      <xdr:colOff>165100</xdr:colOff>
      <xdr:row>39</xdr:row>
      <xdr:rowOff>122121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138648</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25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121440</xdr:rowOff>
    </xdr:from>
    <xdr:to>
      <xdr:col>71</xdr:col>
      <xdr:colOff>177800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814300" y="6636540"/>
          <a:ext cx="889000" cy="14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24832</xdr:rowOff>
    </xdr:from>
    <xdr:to>
      <xdr:col>72</xdr:col>
      <xdr:colOff>38100</xdr:colOff>
      <xdr:row>39</xdr:row>
      <xdr:rowOff>126432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142959</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36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22469</xdr:rowOff>
    </xdr:from>
    <xdr:to>
      <xdr:col>67</xdr:col>
      <xdr:colOff>101600</xdr:colOff>
      <xdr:row>39</xdr:row>
      <xdr:rowOff>124069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115196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47111" y="680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1547</xdr:rowOff>
    </xdr:from>
    <xdr:ext cx="249299"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688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70640</xdr:rowOff>
    </xdr:from>
    <xdr:to>
      <xdr:col>67</xdr:col>
      <xdr:colOff>101600</xdr:colOff>
      <xdr:row>39</xdr:row>
      <xdr:rowOff>790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58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17317</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47111" y="636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a:extLst>
            <a:ext uri="{FF2B5EF4-FFF2-40B4-BE49-F238E27FC236}">
              <a16:creationId xmlns:a16="http://schemas.microsoft.com/office/drawing/2014/main" id="{00000000-0008-0000-0600-00002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a:extLst>
            <a:ext uri="{FF2B5EF4-FFF2-40B4-BE49-F238E27FC236}">
              <a16:creationId xmlns:a16="http://schemas.microsoft.com/office/drawing/2014/main" id="{00000000-0008-0000-0600-00002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a:extLst>
            <a:ext uri="{FF2B5EF4-FFF2-40B4-BE49-F238E27FC236}">
              <a16:creationId xmlns:a16="http://schemas.microsoft.com/office/drawing/2014/main" id="{00000000-0008-0000-0600-00002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a:extLst>
            <a:ext uri="{FF2B5EF4-FFF2-40B4-BE49-F238E27FC236}">
              <a16:creationId xmlns:a16="http://schemas.microsoft.com/office/drawing/2014/main" id="{00000000-0008-0000-0600-00002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a:extLst>
            <a:ext uri="{FF2B5EF4-FFF2-40B4-BE49-F238E27FC236}">
              <a16:creationId xmlns:a16="http://schemas.microsoft.com/office/drawing/2014/main" id="{00000000-0008-0000-0600-00003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4" name="公債費グラフ枠">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109557</xdr:rowOff>
    </xdr:from>
    <xdr:to>
      <xdr:col>85</xdr:col>
      <xdr:colOff>126364</xdr:colOff>
      <xdr:row>79</xdr:row>
      <xdr:rowOff>33906</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flipV="1">
          <a:off x="16317595" y="12282507"/>
          <a:ext cx="1269" cy="129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37733</xdr:rowOff>
    </xdr:from>
    <xdr:ext cx="469744" cy="259045"/>
    <xdr:sp macro="" textlink="">
      <xdr:nvSpPr>
        <xdr:cNvPr id="606" name="公債費最小値テキスト">
          <a:extLst>
            <a:ext uri="{FF2B5EF4-FFF2-40B4-BE49-F238E27FC236}">
              <a16:creationId xmlns:a16="http://schemas.microsoft.com/office/drawing/2014/main" id="{00000000-0008-0000-0600-00005E020000}"/>
            </a:ext>
          </a:extLst>
        </xdr:cNvPr>
        <xdr:cNvSpPr txBox="1"/>
      </xdr:nvSpPr>
      <xdr:spPr>
        <a:xfrm>
          <a:off x="16370300" y="1358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33906</xdr:rowOff>
    </xdr:from>
    <xdr:to>
      <xdr:col>86</xdr:col>
      <xdr:colOff>25400</xdr:colOff>
      <xdr:row>79</xdr:row>
      <xdr:rowOff>33906</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6230600" y="135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56234</xdr:rowOff>
    </xdr:from>
    <xdr:ext cx="599010" cy="259045"/>
    <xdr:sp macro="" textlink="">
      <xdr:nvSpPr>
        <xdr:cNvPr id="608" name="公債費最大値テキスト">
          <a:extLst>
            <a:ext uri="{FF2B5EF4-FFF2-40B4-BE49-F238E27FC236}">
              <a16:creationId xmlns:a16="http://schemas.microsoft.com/office/drawing/2014/main" id="{00000000-0008-0000-0600-000060020000}"/>
            </a:ext>
          </a:extLst>
        </xdr:cNvPr>
        <xdr:cNvSpPr txBox="1"/>
      </xdr:nvSpPr>
      <xdr:spPr>
        <a:xfrm>
          <a:off x="16370300" y="1205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109557</xdr:rowOff>
    </xdr:from>
    <xdr:to>
      <xdr:col>86</xdr:col>
      <xdr:colOff>25400</xdr:colOff>
      <xdr:row>71</xdr:row>
      <xdr:rowOff>109557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228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166602</xdr:rowOff>
    </xdr:from>
    <xdr:to>
      <xdr:col>85</xdr:col>
      <xdr:colOff>127000</xdr:colOff>
      <xdr:row>77</xdr:row>
      <xdr:rowOff>59679</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5481300" y="13196802"/>
          <a:ext cx="838200" cy="6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10876</xdr:rowOff>
    </xdr:from>
    <xdr:ext cx="599010" cy="259045"/>
    <xdr:sp macro="" textlink="">
      <xdr:nvSpPr>
        <xdr:cNvPr id="611" name="公債費平均値テキスト">
          <a:extLst>
            <a:ext uri="{FF2B5EF4-FFF2-40B4-BE49-F238E27FC236}">
              <a16:creationId xmlns:a16="http://schemas.microsoft.com/office/drawing/2014/main" id="{00000000-0008-0000-0600-000063020000}"/>
            </a:ext>
          </a:extLst>
        </xdr:cNvPr>
        <xdr:cNvSpPr txBox="1"/>
      </xdr:nvSpPr>
      <xdr:spPr>
        <a:xfrm>
          <a:off x="16370300" y="13212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32449</xdr:rowOff>
    </xdr:from>
    <xdr:to>
      <xdr:col>85</xdr:col>
      <xdr:colOff>177800</xdr:colOff>
      <xdr:row>77</xdr:row>
      <xdr:rowOff>134049</xdr:rowOff>
    </xdr:to>
    <xdr:sp macro="" textlink="">
      <xdr:nvSpPr>
        <xdr:cNvPr id="612" name="フローチャート: 判断 611">
          <a:extLst>
            <a:ext uri="{FF2B5EF4-FFF2-40B4-BE49-F238E27FC236}">
              <a16:creationId xmlns:a16="http://schemas.microsoft.com/office/drawing/2014/main" id="{00000000-0008-0000-0600-000064020000}"/>
            </a:ext>
          </a:extLst>
        </xdr:cNvPr>
        <xdr:cNvSpPr/>
      </xdr:nvSpPr>
      <xdr:spPr>
        <a:xfrm>
          <a:off x="162687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37630</xdr:rowOff>
    </xdr:from>
    <xdr:to>
      <xdr:col>81</xdr:col>
      <xdr:colOff>50800</xdr:colOff>
      <xdr:row>77</xdr:row>
      <xdr:rowOff>59679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4592300" y="13239280"/>
          <a:ext cx="889000" cy="2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46951</xdr:rowOff>
    </xdr:from>
    <xdr:to>
      <xdr:col>81</xdr:col>
      <xdr:colOff>101600</xdr:colOff>
      <xdr:row>77</xdr:row>
      <xdr:rowOff>148551</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5430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139678</xdr:rowOff>
    </xdr:from>
    <xdr:ext cx="599010"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5181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170642</xdr:rowOff>
    </xdr:from>
    <xdr:to>
      <xdr:col>76</xdr:col>
      <xdr:colOff>114300</xdr:colOff>
      <xdr:row>77</xdr:row>
      <xdr:rowOff>37630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3703300" y="13200842"/>
          <a:ext cx="889000" cy="3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107307</xdr:rowOff>
    </xdr:from>
    <xdr:to>
      <xdr:col>76</xdr:col>
      <xdr:colOff>165100</xdr:colOff>
      <xdr:row>78</xdr:row>
      <xdr:rowOff>37457</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4541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28584</xdr:rowOff>
    </xdr:from>
    <xdr:ext cx="59901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4292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89126</xdr:rowOff>
    </xdr:from>
    <xdr:to>
      <xdr:col>71</xdr:col>
      <xdr:colOff>177800</xdr:colOff>
      <xdr:row>76</xdr:row>
      <xdr:rowOff>170642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814300" y="13119326"/>
          <a:ext cx="889000" cy="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71571</xdr:rowOff>
    </xdr:from>
    <xdr:to>
      <xdr:col>72</xdr:col>
      <xdr:colOff>38100</xdr:colOff>
      <xdr:row>78</xdr:row>
      <xdr:rowOff>1721</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3652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164298</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3403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68974</xdr:rowOff>
    </xdr:from>
    <xdr:to>
      <xdr:col>67</xdr:col>
      <xdr:colOff>101600</xdr:colOff>
      <xdr:row>77</xdr:row>
      <xdr:rowOff>170574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2763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161701</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2514795" y="1336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115802</xdr:rowOff>
    </xdr:from>
    <xdr:to>
      <xdr:col>85</xdr:col>
      <xdr:colOff>177800</xdr:colOff>
      <xdr:row>77</xdr:row>
      <xdr:rowOff>45952</xdr:rowOff>
    </xdr:to>
    <xdr:sp macro="" textlink="">
      <xdr:nvSpPr>
        <xdr:cNvPr id="629" name="楕円 628">
          <a:extLst>
            <a:ext uri="{FF2B5EF4-FFF2-40B4-BE49-F238E27FC236}">
              <a16:creationId xmlns:a16="http://schemas.microsoft.com/office/drawing/2014/main" id="{00000000-0008-0000-0600-000075020000}"/>
            </a:ext>
          </a:extLst>
        </xdr:cNvPr>
        <xdr:cNvSpPr/>
      </xdr:nvSpPr>
      <xdr:spPr>
        <a:xfrm>
          <a:off x="16268700" y="1314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138679</xdr:rowOff>
    </xdr:from>
    <xdr:ext cx="599010" cy="259045"/>
    <xdr:sp macro="" textlink="">
      <xdr:nvSpPr>
        <xdr:cNvPr id="630" name="公債費該当値テキスト">
          <a:extLst>
            <a:ext uri="{FF2B5EF4-FFF2-40B4-BE49-F238E27FC236}">
              <a16:creationId xmlns:a16="http://schemas.microsoft.com/office/drawing/2014/main" id="{00000000-0008-0000-0600-000076020000}"/>
            </a:ext>
          </a:extLst>
        </xdr:cNvPr>
        <xdr:cNvSpPr txBox="1"/>
      </xdr:nvSpPr>
      <xdr:spPr>
        <a:xfrm>
          <a:off x="16370300" y="12997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8879</xdr:rowOff>
    </xdr:from>
    <xdr:to>
      <xdr:col>81</xdr:col>
      <xdr:colOff>101600</xdr:colOff>
      <xdr:row>77</xdr:row>
      <xdr:rowOff>110479</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5430500" y="1321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127006</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2985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158280</xdr:rowOff>
    </xdr:from>
    <xdr:to>
      <xdr:col>76</xdr:col>
      <xdr:colOff>165100</xdr:colOff>
      <xdr:row>77</xdr:row>
      <xdr:rowOff>88430</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4541500" y="131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104957</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292795" y="12963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119842</xdr:rowOff>
    </xdr:from>
    <xdr:to>
      <xdr:col>72</xdr:col>
      <xdr:colOff>38100</xdr:colOff>
      <xdr:row>77</xdr:row>
      <xdr:rowOff>49992</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3652500" y="1315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66520</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03795" y="1292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38326</xdr:rowOff>
    </xdr:from>
    <xdr:to>
      <xdr:col>67</xdr:col>
      <xdr:colOff>101600</xdr:colOff>
      <xdr:row>76</xdr:row>
      <xdr:rowOff>139926</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2763500" y="1306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156453</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14795" y="12843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40441</xdr:rowOff>
    </xdr:from>
    <xdr:to>
      <xdr:col>85</xdr:col>
      <xdr:colOff>126364</xdr:colOff>
      <xdr:row>99</xdr:row>
      <xdr:rowOff>44450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flipV="1">
          <a:off x="16317595" y="15642391"/>
          <a:ext cx="1269" cy="1375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63" name="積立金最小値テキスト">
          <a:extLst>
            <a:ext uri="{FF2B5EF4-FFF2-40B4-BE49-F238E27FC236}">
              <a16:creationId xmlns:a16="http://schemas.microsoft.com/office/drawing/2014/main" id="{00000000-0008-0000-0600-000097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158568</xdr:rowOff>
    </xdr:from>
    <xdr:ext cx="690189" cy="259045"/>
    <xdr:sp macro="" textlink="">
      <xdr:nvSpPr>
        <xdr:cNvPr id="665" name="積立金最大値テキスト">
          <a:extLst>
            <a:ext uri="{FF2B5EF4-FFF2-40B4-BE49-F238E27FC236}">
              <a16:creationId xmlns:a16="http://schemas.microsoft.com/office/drawing/2014/main" id="{00000000-0008-0000-0600-000099020000}"/>
            </a:ext>
          </a:extLst>
        </xdr:cNvPr>
        <xdr:cNvSpPr txBox="1"/>
      </xdr:nvSpPr>
      <xdr:spPr>
        <a:xfrm>
          <a:off x="16370300" y="154176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40441</xdr:rowOff>
    </xdr:from>
    <xdr:to>
      <xdr:col>86</xdr:col>
      <xdr:colOff>25400</xdr:colOff>
      <xdr:row>91</xdr:row>
      <xdr:rowOff>40441</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564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171447</xdr:rowOff>
    </xdr:from>
    <xdr:to>
      <xdr:col>85</xdr:col>
      <xdr:colOff>127000</xdr:colOff>
      <xdr:row>99</xdr:row>
      <xdr:rowOff>1398</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5481300" y="16802097"/>
          <a:ext cx="838200" cy="17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133453</xdr:rowOff>
    </xdr:from>
    <xdr:ext cx="534377" cy="259045"/>
    <xdr:sp macro="" textlink="">
      <xdr:nvSpPr>
        <xdr:cNvPr id="668" name="積立金平均値テキスト">
          <a:extLst>
            <a:ext uri="{FF2B5EF4-FFF2-40B4-BE49-F238E27FC236}">
              <a16:creationId xmlns:a16="http://schemas.microsoft.com/office/drawing/2014/main" id="{00000000-0008-0000-0600-00009C020000}"/>
            </a:ext>
          </a:extLst>
        </xdr:cNvPr>
        <xdr:cNvSpPr txBox="1"/>
      </xdr:nvSpPr>
      <xdr:spPr>
        <a:xfrm>
          <a:off x="16370300" y="16764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110576</xdr:rowOff>
    </xdr:from>
    <xdr:to>
      <xdr:col>85</xdr:col>
      <xdr:colOff>177800</xdr:colOff>
      <xdr:row>99</xdr:row>
      <xdr:rowOff>40726</xdr:rowOff>
    </xdr:to>
    <xdr:sp macro="" textlink="">
      <xdr:nvSpPr>
        <xdr:cNvPr id="669" name="フローチャート: 判断 668">
          <a:extLst>
            <a:ext uri="{FF2B5EF4-FFF2-40B4-BE49-F238E27FC236}">
              <a16:creationId xmlns:a16="http://schemas.microsoft.com/office/drawing/2014/main" id="{00000000-0008-0000-0600-00009D020000}"/>
            </a:ext>
          </a:extLst>
        </xdr:cNvPr>
        <xdr:cNvSpPr/>
      </xdr:nvSpPr>
      <xdr:spPr>
        <a:xfrm>
          <a:off x="162687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171447</xdr:rowOff>
    </xdr:from>
    <xdr:to>
      <xdr:col>81</xdr:col>
      <xdr:colOff>50800</xdr:colOff>
      <xdr:row>98</xdr:row>
      <xdr:rowOff>10753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4592300" y="16802097"/>
          <a:ext cx="889000" cy="1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98020</xdr:rowOff>
    </xdr:from>
    <xdr:to>
      <xdr:col>81</xdr:col>
      <xdr:colOff>101600</xdr:colOff>
      <xdr:row>99</xdr:row>
      <xdr:rowOff>28170</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5430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19297</xdr:rowOff>
    </xdr:from>
    <xdr:ext cx="534377"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5214111" y="16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10753</xdr:rowOff>
    </xdr:from>
    <xdr:to>
      <xdr:col>76</xdr:col>
      <xdr:colOff>114300</xdr:colOff>
      <xdr:row>98</xdr:row>
      <xdr:rowOff>66593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3703300" y="16812853"/>
          <a:ext cx="889000" cy="5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37878</xdr:rowOff>
    </xdr:from>
    <xdr:to>
      <xdr:col>76</xdr:col>
      <xdr:colOff>165100</xdr:colOff>
      <xdr:row>98</xdr:row>
      <xdr:rowOff>139478</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4541500" y="168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130605</xdr:rowOff>
    </xdr:from>
    <xdr:ext cx="599010"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4292795" y="169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163860</xdr:rowOff>
    </xdr:from>
    <xdr:to>
      <xdr:col>71</xdr:col>
      <xdr:colOff>177800</xdr:colOff>
      <xdr:row>98</xdr:row>
      <xdr:rowOff>66593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814300" y="16794510"/>
          <a:ext cx="889000" cy="7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120603</xdr:rowOff>
    </xdr:from>
    <xdr:to>
      <xdr:col>72</xdr:col>
      <xdr:colOff>38100</xdr:colOff>
      <xdr:row>99</xdr:row>
      <xdr:rowOff>50753</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3652500" y="1692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41880</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3436111" y="1701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89494</xdr:rowOff>
    </xdr:from>
    <xdr:to>
      <xdr:col>67</xdr:col>
      <xdr:colOff>101600</xdr:colOff>
      <xdr:row>99</xdr:row>
      <xdr:rowOff>19644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2763500" y="1689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10771</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547111" y="1698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122048</xdr:rowOff>
    </xdr:from>
    <xdr:to>
      <xdr:col>85</xdr:col>
      <xdr:colOff>177800</xdr:colOff>
      <xdr:row>99</xdr:row>
      <xdr:rowOff>52198</xdr:rowOff>
    </xdr:to>
    <xdr:sp macro="" textlink="">
      <xdr:nvSpPr>
        <xdr:cNvPr id="686" name="楕円 685">
          <a:extLst>
            <a:ext uri="{FF2B5EF4-FFF2-40B4-BE49-F238E27FC236}">
              <a16:creationId xmlns:a16="http://schemas.microsoft.com/office/drawing/2014/main" id="{00000000-0008-0000-0600-0000AE020000}"/>
            </a:ext>
          </a:extLst>
        </xdr:cNvPr>
        <xdr:cNvSpPr/>
      </xdr:nvSpPr>
      <xdr:spPr>
        <a:xfrm>
          <a:off x="16268700" y="1692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89002</xdr:rowOff>
    </xdr:from>
    <xdr:ext cx="534377" cy="259045"/>
    <xdr:sp macro="" textlink="">
      <xdr:nvSpPr>
        <xdr:cNvPr id="687" name="積立金該当値テキスト">
          <a:extLst>
            <a:ext uri="{FF2B5EF4-FFF2-40B4-BE49-F238E27FC236}">
              <a16:creationId xmlns:a16="http://schemas.microsoft.com/office/drawing/2014/main" id="{00000000-0008-0000-0600-0000AF020000}"/>
            </a:ext>
          </a:extLst>
        </xdr:cNvPr>
        <xdr:cNvSpPr txBox="1"/>
      </xdr:nvSpPr>
      <xdr:spPr>
        <a:xfrm>
          <a:off x="16370300" y="1689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120647</xdr:rowOff>
    </xdr:from>
    <xdr:to>
      <xdr:col>81</xdr:col>
      <xdr:colOff>101600</xdr:colOff>
      <xdr:row>98</xdr:row>
      <xdr:rowOff>50797</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5430500" y="1675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67324</xdr:rowOff>
    </xdr:from>
    <xdr:ext cx="59901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181795" y="16526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131403</xdr:rowOff>
    </xdr:from>
    <xdr:to>
      <xdr:col>76</xdr:col>
      <xdr:colOff>165100</xdr:colOff>
      <xdr:row>98</xdr:row>
      <xdr:rowOff>61553</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4541500" y="1676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78080</xdr:rowOff>
    </xdr:from>
    <xdr:ext cx="59901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292795" y="16537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15793</xdr:rowOff>
    </xdr:from>
    <xdr:to>
      <xdr:col>72</xdr:col>
      <xdr:colOff>38100</xdr:colOff>
      <xdr:row>98</xdr:row>
      <xdr:rowOff>117393</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3652500" y="1681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133920</xdr:rowOff>
    </xdr:from>
    <xdr:ext cx="59901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03795" y="1659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113060</xdr:rowOff>
    </xdr:from>
    <xdr:to>
      <xdr:col>67</xdr:col>
      <xdr:colOff>101600</xdr:colOff>
      <xdr:row>98</xdr:row>
      <xdr:rowOff>43210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2763500" y="1674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59737</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14795" y="1651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94971</xdr:rowOff>
    </xdr:from>
    <xdr:to>
      <xdr:col>116</xdr:col>
      <xdr:colOff>62864</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flipV="1">
          <a:off x="22159595" y="5409921"/>
          <a:ext cx="1269" cy="1321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74541</xdr:rowOff>
    </xdr:from>
    <xdr:ext cx="249299" cy="259045"/>
    <xdr:sp macro="" textlink="">
      <xdr:nvSpPr>
        <xdr:cNvPr id="720" name="投資及び出資金最小値テキスト">
          <a:extLst>
            <a:ext uri="{FF2B5EF4-FFF2-40B4-BE49-F238E27FC236}">
              <a16:creationId xmlns:a16="http://schemas.microsoft.com/office/drawing/2014/main" id="{00000000-0008-0000-0600-0000D0020000}"/>
            </a:ext>
          </a:extLst>
        </xdr:cNvPr>
        <xdr:cNvSpPr txBox="1"/>
      </xdr:nvSpPr>
      <xdr:spPr>
        <a:xfrm>
          <a:off x="22212300" y="6761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41648</xdr:rowOff>
    </xdr:from>
    <xdr:ext cx="534377" cy="259045"/>
    <xdr:sp macro="" textlink="">
      <xdr:nvSpPr>
        <xdr:cNvPr id="722" name="投資及び出資金最大値テキスト">
          <a:extLst>
            <a:ext uri="{FF2B5EF4-FFF2-40B4-BE49-F238E27FC236}">
              <a16:creationId xmlns:a16="http://schemas.microsoft.com/office/drawing/2014/main" id="{00000000-0008-0000-0600-0000D2020000}"/>
            </a:ext>
          </a:extLst>
        </xdr:cNvPr>
        <xdr:cNvSpPr txBox="1"/>
      </xdr:nvSpPr>
      <xdr:spPr>
        <a:xfrm>
          <a:off x="22212300" y="518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94971</xdr:rowOff>
    </xdr:from>
    <xdr:to>
      <xdr:col>116</xdr:col>
      <xdr:colOff>152400</xdr:colOff>
      <xdr:row>31</xdr:row>
      <xdr:rowOff>94971</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540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163441</xdr:rowOff>
    </xdr:from>
    <xdr:ext cx="378565" cy="259045"/>
    <xdr:sp macro="" textlink="">
      <xdr:nvSpPr>
        <xdr:cNvPr id="725" name="投資及び出資金平均値テキスト">
          <a:extLst>
            <a:ext uri="{FF2B5EF4-FFF2-40B4-BE49-F238E27FC236}">
              <a16:creationId xmlns:a16="http://schemas.microsoft.com/office/drawing/2014/main" id="{00000000-0008-0000-0600-0000D5020000}"/>
            </a:ext>
          </a:extLst>
        </xdr:cNvPr>
        <xdr:cNvSpPr txBox="1"/>
      </xdr:nvSpPr>
      <xdr:spPr>
        <a:xfrm>
          <a:off x="22212300" y="65070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140564</xdr:rowOff>
    </xdr:from>
    <xdr:to>
      <xdr:col>116</xdr:col>
      <xdr:colOff>114300</xdr:colOff>
      <xdr:row>39</xdr:row>
      <xdr:rowOff>70714</xdr:rowOff>
    </xdr:to>
    <xdr:sp macro="" textlink="">
      <xdr:nvSpPr>
        <xdr:cNvPr id="726" name="フローチャート: 判断 725">
          <a:extLst>
            <a:ext uri="{FF2B5EF4-FFF2-40B4-BE49-F238E27FC236}">
              <a16:creationId xmlns:a16="http://schemas.microsoft.com/office/drawing/2014/main" id="{00000000-0008-0000-0600-0000D6020000}"/>
            </a:ext>
          </a:extLst>
        </xdr:cNvPr>
        <xdr:cNvSpPr/>
      </xdr:nvSpPr>
      <xdr:spPr>
        <a:xfrm>
          <a:off x="221107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121704</xdr:rowOff>
    </xdr:from>
    <xdr:to>
      <xdr:col>112</xdr:col>
      <xdr:colOff>38100</xdr:colOff>
      <xdr:row>39</xdr:row>
      <xdr:rowOff>51854</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1272500" y="663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68381</xdr:rowOff>
    </xdr:from>
    <xdr:ext cx="469744"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088428" y="641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122351</xdr:rowOff>
    </xdr:from>
    <xdr:to>
      <xdr:col>107</xdr:col>
      <xdr:colOff>101600</xdr:colOff>
      <xdr:row>39</xdr:row>
      <xdr:rowOff>52501</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03835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69029</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0199428" y="64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150737</xdr:rowOff>
    </xdr:from>
    <xdr:to>
      <xdr:col>102</xdr:col>
      <xdr:colOff>165100</xdr:colOff>
      <xdr:row>39</xdr:row>
      <xdr:rowOff>80887</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19494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97413</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9356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115418</xdr:rowOff>
    </xdr:from>
    <xdr:to>
      <xdr:col>98</xdr:col>
      <xdr:colOff>38100</xdr:colOff>
      <xdr:row>39</xdr:row>
      <xdr:rowOff>45568</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8605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62095</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421428"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118991</xdr:rowOff>
    </xdr:from>
    <xdr:ext cx="249299" cy="259045"/>
    <xdr:sp macro="" textlink="">
      <xdr:nvSpPr>
        <xdr:cNvPr id="744" name="投資及び出資金該当値テキスト">
          <a:extLst>
            <a:ext uri="{FF2B5EF4-FFF2-40B4-BE49-F238E27FC236}">
              <a16:creationId xmlns:a16="http://schemas.microsoft.com/office/drawing/2014/main" id="{00000000-0008-0000-0600-0000E8020000}"/>
            </a:ext>
          </a:extLst>
        </xdr:cNvPr>
        <xdr:cNvSpPr txBox="1"/>
      </xdr:nvSpPr>
      <xdr:spPr>
        <a:xfrm>
          <a:off x="22212300" y="6634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76835</xdr:rowOff>
    </xdr:from>
    <xdr:to>
      <xdr:col>116</xdr:col>
      <xdr:colOff>62864</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flipV="1">
          <a:off x="22159595" y="8992235"/>
          <a:ext cx="1269"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a:extLst>
            <a:ext uri="{FF2B5EF4-FFF2-40B4-BE49-F238E27FC236}">
              <a16:creationId xmlns:a16="http://schemas.microsoft.com/office/drawing/2014/main" id="{00000000-0008-0000-0600-00000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23512</xdr:rowOff>
    </xdr:from>
    <xdr:ext cx="534377" cy="259045"/>
    <xdr:sp macro="" textlink="">
      <xdr:nvSpPr>
        <xdr:cNvPr id="777" name="貸付金最大値テキスト">
          <a:extLst>
            <a:ext uri="{FF2B5EF4-FFF2-40B4-BE49-F238E27FC236}">
              <a16:creationId xmlns:a16="http://schemas.microsoft.com/office/drawing/2014/main" id="{00000000-0008-0000-0600-000009030000}"/>
            </a:ext>
          </a:extLst>
        </xdr:cNvPr>
        <xdr:cNvSpPr txBox="1"/>
      </xdr:nvSpPr>
      <xdr:spPr>
        <a:xfrm>
          <a:off x="22212300" y="876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76835</xdr:rowOff>
    </xdr:from>
    <xdr:to>
      <xdr:col>116</xdr:col>
      <xdr:colOff>152400</xdr:colOff>
      <xdr:row>52</xdr:row>
      <xdr:rowOff>76835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8992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142169</xdr:rowOff>
    </xdr:from>
    <xdr:to>
      <xdr:col>116</xdr:col>
      <xdr:colOff>63500</xdr:colOff>
      <xdr:row>57</xdr:row>
      <xdr:rowOff>146695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1323300" y="9914819"/>
          <a:ext cx="8382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84838</xdr:rowOff>
    </xdr:from>
    <xdr:ext cx="469744" cy="259045"/>
    <xdr:sp macro="" textlink="">
      <xdr:nvSpPr>
        <xdr:cNvPr id="780" name="貸付金平均値テキスト">
          <a:extLst>
            <a:ext uri="{FF2B5EF4-FFF2-40B4-BE49-F238E27FC236}">
              <a16:creationId xmlns:a16="http://schemas.microsoft.com/office/drawing/2014/main" id="{00000000-0008-0000-0600-00000C030000}"/>
            </a:ext>
          </a:extLst>
        </xdr:cNvPr>
        <xdr:cNvSpPr txBox="1"/>
      </xdr:nvSpPr>
      <xdr:spPr>
        <a:xfrm>
          <a:off x="22212300" y="9857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106411</xdr:rowOff>
    </xdr:from>
    <xdr:to>
      <xdr:col>116</xdr:col>
      <xdr:colOff>114300</xdr:colOff>
      <xdr:row>58</xdr:row>
      <xdr:rowOff>36561</xdr:rowOff>
    </xdr:to>
    <xdr:sp macro="" textlink="">
      <xdr:nvSpPr>
        <xdr:cNvPr id="781" name="フローチャート: 判断 780">
          <a:extLst>
            <a:ext uri="{FF2B5EF4-FFF2-40B4-BE49-F238E27FC236}">
              <a16:creationId xmlns:a16="http://schemas.microsoft.com/office/drawing/2014/main" id="{00000000-0008-0000-0600-00000D030000}"/>
            </a:ext>
          </a:extLst>
        </xdr:cNvPr>
        <xdr:cNvSpPr/>
      </xdr:nvSpPr>
      <xdr:spPr>
        <a:xfrm>
          <a:off x="221107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81864</xdr:rowOff>
    </xdr:from>
    <xdr:to>
      <xdr:col>111</xdr:col>
      <xdr:colOff>177800</xdr:colOff>
      <xdr:row>57</xdr:row>
      <xdr:rowOff>142169</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0434300" y="9854514"/>
          <a:ext cx="889000" cy="6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49123</xdr:rowOff>
    </xdr:from>
    <xdr:to>
      <xdr:col>112</xdr:col>
      <xdr:colOff>38100</xdr:colOff>
      <xdr:row>55</xdr:row>
      <xdr:rowOff>150723</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21272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167250</xdr:rowOff>
    </xdr:from>
    <xdr:ext cx="534377"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1056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24348</xdr:rowOff>
    </xdr:from>
    <xdr:to>
      <xdr:col>107</xdr:col>
      <xdr:colOff>50800</xdr:colOff>
      <xdr:row>57</xdr:row>
      <xdr:rowOff>81864</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9545300" y="9796998"/>
          <a:ext cx="889000" cy="5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8113</xdr:rowOff>
    </xdr:from>
    <xdr:to>
      <xdr:col>107</xdr:col>
      <xdr:colOff>101600</xdr:colOff>
      <xdr:row>57</xdr:row>
      <xdr:rowOff>109713</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0383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126240</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0199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24348</xdr:rowOff>
    </xdr:from>
    <xdr:to>
      <xdr:col>102</xdr:col>
      <xdr:colOff>114300</xdr:colOff>
      <xdr:row>57</xdr:row>
      <xdr:rowOff>83190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18656300" y="9796998"/>
          <a:ext cx="889000" cy="5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142027</xdr:rowOff>
    </xdr:from>
    <xdr:to>
      <xdr:col>102</xdr:col>
      <xdr:colOff>165100</xdr:colOff>
      <xdr:row>56</xdr:row>
      <xdr:rowOff>72177</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19494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88704</xdr:rowOff>
    </xdr:from>
    <xdr:ext cx="534377"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9278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52644</xdr:rowOff>
    </xdr:from>
    <xdr:to>
      <xdr:col>98</xdr:col>
      <xdr:colOff>38100</xdr:colOff>
      <xdr:row>56</xdr:row>
      <xdr:rowOff>154244</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18605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170771</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421428" y="94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95895</xdr:rowOff>
    </xdr:from>
    <xdr:to>
      <xdr:col>116</xdr:col>
      <xdr:colOff>114300</xdr:colOff>
      <xdr:row>58</xdr:row>
      <xdr:rowOff>26045</xdr:rowOff>
    </xdr:to>
    <xdr:sp macro="" textlink="">
      <xdr:nvSpPr>
        <xdr:cNvPr id="798" name="楕円 797">
          <a:extLst>
            <a:ext uri="{FF2B5EF4-FFF2-40B4-BE49-F238E27FC236}">
              <a16:creationId xmlns:a16="http://schemas.microsoft.com/office/drawing/2014/main" id="{00000000-0008-0000-0600-00001E030000}"/>
            </a:ext>
          </a:extLst>
        </xdr:cNvPr>
        <xdr:cNvSpPr/>
      </xdr:nvSpPr>
      <xdr:spPr>
        <a:xfrm>
          <a:off x="22110700" y="986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118772</xdr:rowOff>
    </xdr:from>
    <xdr:ext cx="469744" cy="259045"/>
    <xdr:sp macro="" textlink="">
      <xdr:nvSpPr>
        <xdr:cNvPr id="799" name="貸付金該当値テキスト">
          <a:extLst>
            <a:ext uri="{FF2B5EF4-FFF2-40B4-BE49-F238E27FC236}">
              <a16:creationId xmlns:a16="http://schemas.microsoft.com/office/drawing/2014/main" id="{00000000-0008-0000-0600-00001F030000}"/>
            </a:ext>
          </a:extLst>
        </xdr:cNvPr>
        <xdr:cNvSpPr txBox="1"/>
      </xdr:nvSpPr>
      <xdr:spPr>
        <a:xfrm>
          <a:off x="22212300" y="971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91369</xdr:rowOff>
    </xdr:from>
    <xdr:to>
      <xdr:col>112</xdr:col>
      <xdr:colOff>38100</xdr:colOff>
      <xdr:row>58</xdr:row>
      <xdr:rowOff>21519</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21272500" y="98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12646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95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31064</xdr:rowOff>
    </xdr:from>
    <xdr:to>
      <xdr:col>107</xdr:col>
      <xdr:colOff>101600</xdr:colOff>
      <xdr:row>57</xdr:row>
      <xdr:rowOff>132664</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0383500" y="980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123791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9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144998</xdr:rowOff>
    </xdr:from>
    <xdr:to>
      <xdr:col>102</xdr:col>
      <xdr:colOff>165100</xdr:colOff>
      <xdr:row>57</xdr:row>
      <xdr:rowOff>75148</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19494500" y="974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66275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83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32390</xdr:rowOff>
    </xdr:from>
    <xdr:to>
      <xdr:col>98</xdr:col>
      <xdr:colOff>38100</xdr:colOff>
      <xdr:row>57</xdr:row>
      <xdr:rowOff>133990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18605500" y="980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125117</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89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8" name="繰出金グラフ枠">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1907</xdr:rowOff>
    </xdr:from>
    <xdr:to>
      <xdr:col>116</xdr:col>
      <xdr:colOff>62864</xdr:colOff>
      <xdr:row>78</xdr:row>
      <xdr:rowOff>41304</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flipV="1">
          <a:off x="22159595" y="12174857"/>
          <a:ext cx="1269" cy="1239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45131</xdr:rowOff>
    </xdr:from>
    <xdr:ext cx="534377" cy="259045"/>
    <xdr:sp macro="" textlink="">
      <xdr:nvSpPr>
        <xdr:cNvPr id="830" name="繰出金最小値テキスト">
          <a:extLst>
            <a:ext uri="{FF2B5EF4-FFF2-40B4-BE49-F238E27FC236}">
              <a16:creationId xmlns:a16="http://schemas.microsoft.com/office/drawing/2014/main" id="{00000000-0008-0000-0600-00003E030000}"/>
            </a:ext>
          </a:extLst>
        </xdr:cNvPr>
        <xdr:cNvSpPr txBox="1"/>
      </xdr:nvSpPr>
      <xdr:spPr>
        <a:xfrm>
          <a:off x="22212300" y="1341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41304</xdr:rowOff>
    </xdr:from>
    <xdr:to>
      <xdr:col>116</xdr:col>
      <xdr:colOff>152400</xdr:colOff>
      <xdr:row>78</xdr:row>
      <xdr:rowOff>41304</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22072600" y="1341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120034</xdr:rowOff>
    </xdr:from>
    <xdr:ext cx="599010" cy="259045"/>
    <xdr:sp macro="" textlink="">
      <xdr:nvSpPr>
        <xdr:cNvPr id="832" name="繰出金最大値テキスト">
          <a:extLst>
            <a:ext uri="{FF2B5EF4-FFF2-40B4-BE49-F238E27FC236}">
              <a16:creationId xmlns:a16="http://schemas.microsoft.com/office/drawing/2014/main" id="{00000000-0008-0000-0600-000040030000}"/>
            </a:ext>
          </a:extLst>
        </xdr:cNvPr>
        <xdr:cNvSpPr txBox="1"/>
      </xdr:nvSpPr>
      <xdr:spPr>
        <a:xfrm>
          <a:off x="22212300" y="1195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1907</xdr:rowOff>
    </xdr:from>
    <xdr:to>
      <xdr:col>116</xdr:col>
      <xdr:colOff>152400</xdr:colOff>
      <xdr:row>71</xdr:row>
      <xdr:rowOff>1907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22072600" y="121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21439</xdr:rowOff>
    </xdr:from>
    <xdr:to>
      <xdr:col>116</xdr:col>
      <xdr:colOff>63500</xdr:colOff>
      <xdr:row>76</xdr:row>
      <xdr:rowOff>73904</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flipV="1">
          <a:off x="21323300" y="13051639"/>
          <a:ext cx="838200" cy="5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137980</xdr:rowOff>
    </xdr:from>
    <xdr:ext cx="599010" cy="259045"/>
    <xdr:sp macro="" textlink="">
      <xdr:nvSpPr>
        <xdr:cNvPr id="835" name="繰出金平均値テキスト">
          <a:extLst>
            <a:ext uri="{FF2B5EF4-FFF2-40B4-BE49-F238E27FC236}">
              <a16:creationId xmlns:a16="http://schemas.microsoft.com/office/drawing/2014/main" id="{00000000-0008-0000-0600-000043030000}"/>
            </a:ext>
          </a:extLst>
        </xdr:cNvPr>
        <xdr:cNvSpPr txBox="1"/>
      </xdr:nvSpPr>
      <xdr:spPr>
        <a:xfrm>
          <a:off x="22212300" y="131681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159553</xdr:rowOff>
    </xdr:from>
    <xdr:to>
      <xdr:col>116</xdr:col>
      <xdr:colOff>114300</xdr:colOff>
      <xdr:row>77</xdr:row>
      <xdr:rowOff>89703</xdr:rowOff>
    </xdr:to>
    <xdr:sp macro="" textlink="">
      <xdr:nvSpPr>
        <xdr:cNvPr id="836" name="フローチャート: 判断 835">
          <a:extLst>
            <a:ext uri="{FF2B5EF4-FFF2-40B4-BE49-F238E27FC236}">
              <a16:creationId xmlns:a16="http://schemas.microsoft.com/office/drawing/2014/main" id="{00000000-0008-0000-0600-000044030000}"/>
            </a:ext>
          </a:extLst>
        </xdr:cNvPr>
        <xdr:cNvSpPr/>
      </xdr:nvSpPr>
      <xdr:spPr>
        <a:xfrm>
          <a:off x="22110700" y="1318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38492</xdr:rowOff>
    </xdr:from>
    <xdr:to>
      <xdr:col>111</xdr:col>
      <xdr:colOff>177800</xdr:colOff>
      <xdr:row>76</xdr:row>
      <xdr:rowOff>73904</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0434300" y="13068692"/>
          <a:ext cx="889000" cy="3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156232</xdr:rowOff>
    </xdr:from>
    <xdr:to>
      <xdr:col>112</xdr:col>
      <xdr:colOff>38100</xdr:colOff>
      <xdr:row>77</xdr:row>
      <xdr:rowOff>86382</xdr:rowOff>
    </xdr:to>
    <xdr:sp macro="" textlink="">
      <xdr:nvSpPr>
        <xdr:cNvPr id="838" name="フローチャート: 判断 837">
          <a:extLst>
            <a:ext uri="{FF2B5EF4-FFF2-40B4-BE49-F238E27FC236}">
              <a16:creationId xmlns:a16="http://schemas.microsoft.com/office/drawing/2014/main" id="{00000000-0008-0000-0600-000046030000}"/>
            </a:ext>
          </a:extLst>
        </xdr:cNvPr>
        <xdr:cNvSpPr/>
      </xdr:nvSpPr>
      <xdr:spPr>
        <a:xfrm>
          <a:off x="212725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77509</xdr:rowOff>
    </xdr:from>
    <xdr:ext cx="599010"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21023795" y="13279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38492</xdr:rowOff>
    </xdr:from>
    <xdr:to>
      <xdr:col>107</xdr:col>
      <xdr:colOff>50800</xdr:colOff>
      <xdr:row>76</xdr:row>
      <xdr:rowOff>109409</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19545300" y="13068692"/>
          <a:ext cx="889000" cy="7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164041</xdr:rowOff>
    </xdr:from>
    <xdr:to>
      <xdr:col>107</xdr:col>
      <xdr:colOff>101600</xdr:colOff>
      <xdr:row>77</xdr:row>
      <xdr:rowOff>94191</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20383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85318</xdr:rowOff>
    </xdr:from>
    <xdr:ext cx="599010"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0134795" y="1328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109409</xdr:rowOff>
    </xdr:from>
    <xdr:to>
      <xdr:col>102</xdr:col>
      <xdr:colOff>114300</xdr:colOff>
      <xdr:row>76</xdr:row>
      <xdr:rowOff>119080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18656300" y="13139609"/>
          <a:ext cx="889000" cy="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165333</xdr:rowOff>
    </xdr:from>
    <xdr:to>
      <xdr:col>102</xdr:col>
      <xdr:colOff>165100</xdr:colOff>
      <xdr:row>77</xdr:row>
      <xdr:rowOff>95483</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19494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86610</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9245795" y="1328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4149</xdr:rowOff>
    </xdr:from>
    <xdr:to>
      <xdr:col>98</xdr:col>
      <xdr:colOff>38100</xdr:colOff>
      <xdr:row>77</xdr:row>
      <xdr:rowOff>105749</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18605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96876</xdr:rowOff>
    </xdr:from>
    <xdr:ext cx="59901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356795" y="1329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142088</xdr:rowOff>
    </xdr:from>
    <xdr:to>
      <xdr:col>116</xdr:col>
      <xdr:colOff>114300</xdr:colOff>
      <xdr:row>76</xdr:row>
      <xdr:rowOff>72237</xdr:rowOff>
    </xdr:to>
    <xdr:sp macro="" textlink="">
      <xdr:nvSpPr>
        <xdr:cNvPr id="853" name="楕円 852">
          <a:extLst>
            <a:ext uri="{FF2B5EF4-FFF2-40B4-BE49-F238E27FC236}">
              <a16:creationId xmlns:a16="http://schemas.microsoft.com/office/drawing/2014/main" id="{00000000-0008-0000-0600-000055030000}"/>
            </a:ext>
          </a:extLst>
        </xdr:cNvPr>
        <xdr:cNvSpPr/>
      </xdr:nvSpPr>
      <xdr:spPr>
        <a:xfrm>
          <a:off x="22110700" y="130008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164965</xdr:rowOff>
    </xdr:from>
    <xdr:ext cx="599010" cy="259045"/>
    <xdr:sp macro="" textlink="">
      <xdr:nvSpPr>
        <xdr:cNvPr id="854" name="繰出金該当値テキスト">
          <a:extLst>
            <a:ext uri="{FF2B5EF4-FFF2-40B4-BE49-F238E27FC236}">
              <a16:creationId xmlns:a16="http://schemas.microsoft.com/office/drawing/2014/main" id="{00000000-0008-0000-0600-000056030000}"/>
            </a:ext>
          </a:extLst>
        </xdr:cNvPr>
        <xdr:cNvSpPr txBox="1"/>
      </xdr:nvSpPr>
      <xdr:spPr>
        <a:xfrm>
          <a:off x="22212300" y="12852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23104</xdr:rowOff>
    </xdr:from>
    <xdr:to>
      <xdr:col>112</xdr:col>
      <xdr:colOff>38100</xdr:colOff>
      <xdr:row>76</xdr:row>
      <xdr:rowOff>124704</xdr:rowOff>
    </xdr:to>
    <xdr:sp macro="" textlink="">
      <xdr:nvSpPr>
        <xdr:cNvPr id="855" name="楕円 854">
          <a:extLst>
            <a:ext uri="{FF2B5EF4-FFF2-40B4-BE49-F238E27FC236}">
              <a16:creationId xmlns:a16="http://schemas.microsoft.com/office/drawing/2014/main" id="{00000000-0008-0000-0600-000057030000}"/>
            </a:ext>
          </a:extLst>
        </xdr:cNvPr>
        <xdr:cNvSpPr/>
      </xdr:nvSpPr>
      <xdr:spPr>
        <a:xfrm>
          <a:off x="21272500" y="1305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141231</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23795" y="12828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159142</xdr:rowOff>
    </xdr:from>
    <xdr:to>
      <xdr:col>107</xdr:col>
      <xdr:colOff>101600</xdr:colOff>
      <xdr:row>76</xdr:row>
      <xdr:rowOff>89292</xdr:rowOff>
    </xdr:to>
    <xdr:sp macro="" textlink="">
      <xdr:nvSpPr>
        <xdr:cNvPr id="857" name="楕円 856">
          <a:extLst>
            <a:ext uri="{FF2B5EF4-FFF2-40B4-BE49-F238E27FC236}">
              <a16:creationId xmlns:a16="http://schemas.microsoft.com/office/drawing/2014/main" id="{00000000-0008-0000-0600-000059030000}"/>
            </a:ext>
          </a:extLst>
        </xdr:cNvPr>
        <xdr:cNvSpPr/>
      </xdr:nvSpPr>
      <xdr:spPr>
        <a:xfrm>
          <a:off x="20383500" y="1301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105819</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279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58609</xdr:rowOff>
    </xdr:from>
    <xdr:to>
      <xdr:col>102</xdr:col>
      <xdr:colOff>165100</xdr:colOff>
      <xdr:row>76</xdr:row>
      <xdr:rowOff>160209</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19494500" y="1308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5285</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45795" y="1286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68280</xdr:rowOff>
    </xdr:from>
    <xdr:to>
      <xdr:col>98</xdr:col>
      <xdr:colOff>38100</xdr:colOff>
      <xdr:row>76</xdr:row>
      <xdr:rowOff>169880</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18605500" y="1309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14957</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56795" y="12873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7" name="前年度繰上充用金グラフ枠">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9" name="前年度繰上充用金最小値テキスト">
          <a:extLst>
            <a:ext uri="{FF2B5EF4-FFF2-40B4-BE49-F238E27FC236}">
              <a16:creationId xmlns:a16="http://schemas.microsoft.com/office/drawing/2014/main" id="{00000000-0008-0000-0600-00006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1" name="前年度繰上充用金最大値テキスト">
          <a:extLst>
            <a:ext uri="{FF2B5EF4-FFF2-40B4-BE49-F238E27FC236}">
              <a16:creationId xmlns:a16="http://schemas.microsoft.com/office/drawing/2014/main" id="{00000000-0008-0000-0600-00007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4" name="前年度繰上充用金平均値テキスト">
          <a:extLst>
            <a:ext uri="{FF2B5EF4-FFF2-40B4-BE49-F238E27FC236}">
              <a16:creationId xmlns:a16="http://schemas.microsoft.com/office/drawing/2014/main" id="{00000000-0008-0000-0600-00007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5" name="フローチャート: 判断 884">
          <a:extLst>
            <a:ext uri="{FF2B5EF4-FFF2-40B4-BE49-F238E27FC236}">
              <a16:creationId xmlns:a16="http://schemas.microsoft.com/office/drawing/2014/main" id="{00000000-0008-0000-0600-00007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7" name="フローチャート: 判断 886">
          <a:extLst>
            <a:ext uri="{FF2B5EF4-FFF2-40B4-BE49-F238E27FC236}">
              <a16:creationId xmlns:a16="http://schemas.microsoft.com/office/drawing/2014/main" id="{00000000-0008-0000-0600-00007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0" name="フローチャート: 判断 889">
          <a:extLst>
            <a:ext uri="{FF2B5EF4-FFF2-40B4-BE49-F238E27FC236}">
              <a16:creationId xmlns:a16="http://schemas.microsoft.com/office/drawing/2014/main" id="{00000000-0008-0000-0600-00007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楕円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3" name="前年度繰上充用金該当値テキスト">
          <a:extLst>
            <a:ext uri="{FF2B5EF4-FFF2-40B4-BE49-F238E27FC236}">
              <a16:creationId xmlns:a16="http://schemas.microsoft.com/office/drawing/2014/main" id="{00000000-0008-0000-0600-00008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4" name="楕円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6" name="楕円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2" name="正方形/長方形 911">
          <a:extLst>
            <a:ext uri="{FF2B5EF4-FFF2-40B4-BE49-F238E27FC236}">
              <a16:creationId xmlns:a16="http://schemas.microsoft.com/office/drawing/2014/main" id="{00000000-0008-0000-0600-00009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3" name="正方形/長方形 912">
          <a:extLst>
            <a:ext uri="{FF2B5EF4-FFF2-40B4-BE49-F238E27FC236}">
              <a16:creationId xmlns:a16="http://schemas.microsoft.com/office/drawing/2014/main" id="{00000000-0008-0000-0600-00009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人口一人当たりのコストにすると、毎年人口も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減少しているの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で、平均的に類似団体よりコストが高くなってい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人件費は毎年少額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であるが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いたが、本年度は人員の若返り等の関係で減少した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。物件費は類似団体とほぼ同水準であると考え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ＩＴ関連</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の事業費等の増加で年々上昇している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。維持補修費についても類似団体とほぼ同水準と考え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が、施設等の老朽化に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対する修繕等を実施した為</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、前年度より上昇して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。扶助費は施設入所等の方も類似団体よりは少ないと考え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補助費は事務組合や広域連合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へ</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の依存性も高く、毎年多額の費用を支出して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。普通建設事業については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老朽化している施設の更新整備の関係で類似団体より高く推移している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。災害復旧事業費については２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年度両年度とも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支出</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公債費については類似団体より高く推移して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が、毎年計画的に返済しており、問題ないと考え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。但し、次年度以降に計画的に実施する大規模な事業を控えている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為</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、今後は比率自体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上昇する見込みであ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積立金は類似団体より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低く</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推移して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、災害など不測の事態等に備えるために計画的に積立てを行って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投資及び出資金については２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年度及び２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年度での支出は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ない現状である。</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貸付金は類似団体とほぼ同水準であると考え</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繰出金は国保事業勘定や介護保険勘定の負担額や簡易水道のインフラ整備に多額の費用を支出しているのが要因であると考え</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失業対策事業費及び前年度繰上充用金につきまして</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も不</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支出</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であった。</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奈良県下北山村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934
928
133.39
1,805,160
1,714,543
90,514
1,028,109
2,054,089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155003</xdr:rowOff>
    </xdr:from>
    <xdr:to>
      <xdr:col>24</xdr:col>
      <xdr:colOff>62865</xdr:colOff>
      <xdr:row>38</xdr:row>
      <xdr:rowOff>93078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8503"/>
          <a:ext cx="1270" cy="13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96905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93078</xdr:rowOff>
    </xdr:from>
    <xdr:to>
      <xdr:col>24</xdr:col>
      <xdr:colOff>152400</xdr:colOff>
      <xdr:row>38</xdr:row>
      <xdr:rowOff>93078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8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101680</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7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155003</xdr:rowOff>
    </xdr:from>
    <xdr:to>
      <xdr:col>24</xdr:col>
      <xdr:colOff>152400</xdr:colOff>
      <xdr:row>30</xdr:row>
      <xdr:rowOff>155003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88087</xdr:rowOff>
    </xdr:from>
    <xdr:to>
      <xdr:col>24</xdr:col>
      <xdr:colOff>63500</xdr:colOff>
      <xdr:row>36</xdr:row>
      <xdr:rowOff>115507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260287"/>
          <a:ext cx="838200" cy="2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57916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40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79489</xdr:rowOff>
    </xdr:from>
    <xdr:to>
      <xdr:col>24</xdr:col>
      <xdr:colOff>114300</xdr:colOff>
      <xdr:row>38</xdr:row>
      <xdr:rowOff>9640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69482</xdr:rowOff>
    </xdr:from>
    <xdr:to>
      <xdr:col>19</xdr:col>
      <xdr:colOff>177800</xdr:colOff>
      <xdr:row>36</xdr:row>
      <xdr:rowOff>88087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241682"/>
          <a:ext cx="889000" cy="1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75806</xdr:rowOff>
    </xdr:from>
    <xdr:to>
      <xdr:col>20</xdr:col>
      <xdr:colOff>38100</xdr:colOff>
      <xdr:row>38</xdr:row>
      <xdr:rowOff>5956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168533</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69482</xdr:rowOff>
    </xdr:from>
    <xdr:to>
      <xdr:col>15</xdr:col>
      <xdr:colOff>50800</xdr:colOff>
      <xdr:row>36</xdr:row>
      <xdr:rowOff>97599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241682"/>
          <a:ext cx="889000" cy="2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73736</xdr:rowOff>
    </xdr:from>
    <xdr:to>
      <xdr:col>15</xdr:col>
      <xdr:colOff>101600</xdr:colOff>
      <xdr:row>38</xdr:row>
      <xdr:rowOff>3887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166464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97599</xdr:rowOff>
    </xdr:from>
    <xdr:to>
      <xdr:col>10</xdr:col>
      <xdr:colOff>114300</xdr:colOff>
      <xdr:row>37</xdr:row>
      <xdr:rowOff>35370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269799"/>
          <a:ext cx="889000" cy="10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79604</xdr:rowOff>
    </xdr:from>
    <xdr:to>
      <xdr:col>10</xdr:col>
      <xdr:colOff>165100</xdr:colOff>
      <xdr:row>38</xdr:row>
      <xdr:rowOff>9754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881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84226</xdr:rowOff>
    </xdr:from>
    <xdr:to>
      <xdr:col>6</xdr:col>
      <xdr:colOff>38100</xdr:colOff>
      <xdr:row>38</xdr:row>
      <xdr:rowOff>14376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5504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64707</xdr:rowOff>
    </xdr:from>
    <xdr:to>
      <xdr:col>24</xdr:col>
      <xdr:colOff>114300</xdr:colOff>
      <xdr:row>36</xdr:row>
      <xdr:rowOff>166307</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3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87584</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8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37287</xdr:rowOff>
    </xdr:from>
    <xdr:to>
      <xdr:col>20</xdr:col>
      <xdr:colOff>38100</xdr:colOff>
      <xdr:row>36</xdr:row>
      <xdr:rowOff>138887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0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155414</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9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18682</xdr:rowOff>
    </xdr:from>
    <xdr:to>
      <xdr:col>15</xdr:col>
      <xdr:colOff>101600</xdr:colOff>
      <xdr:row>36</xdr:row>
      <xdr:rowOff>120282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19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136809</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96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46799</xdr:rowOff>
    </xdr:from>
    <xdr:to>
      <xdr:col>10</xdr:col>
      <xdr:colOff>165100</xdr:colOff>
      <xdr:row>36</xdr:row>
      <xdr:rowOff>148399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1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164926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99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156020</xdr:rowOff>
    </xdr:from>
    <xdr:to>
      <xdr:col>6</xdr:col>
      <xdr:colOff>38100</xdr:colOff>
      <xdr:row>37</xdr:row>
      <xdr:rowOff>86170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2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102697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10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70930</xdr:rowOff>
    </xdr:from>
    <xdr:to>
      <xdr:col>24</xdr:col>
      <xdr:colOff>62865</xdr:colOff>
      <xdr:row>59</xdr:row>
      <xdr:rowOff>2659</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14880"/>
          <a:ext cx="1270" cy="130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6486</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2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2659</xdr:rowOff>
    </xdr:from>
    <xdr:to>
      <xdr:col>24</xdr:col>
      <xdr:colOff>152400</xdr:colOff>
      <xdr:row>59</xdr:row>
      <xdr:rowOff>2659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17607</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901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3,530,499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70930</xdr:rowOff>
    </xdr:from>
    <xdr:to>
      <xdr:col>24</xdr:col>
      <xdr:colOff>152400</xdr:colOff>
      <xdr:row>51</xdr:row>
      <xdr:rowOff>70930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151994</xdr:rowOff>
    </xdr:from>
    <xdr:to>
      <xdr:col>24</xdr:col>
      <xdr:colOff>63500</xdr:colOff>
      <xdr:row>58</xdr:row>
      <xdr:rowOff>79267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924644"/>
          <a:ext cx="838200" cy="9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14405</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9585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35978</xdr:rowOff>
    </xdr:from>
    <xdr:to>
      <xdr:col>24</xdr:col>
      <xdr:colOff>114300</xdr:colOff>
      <xdr:row>58</xdr:row>
      <xdr:rowOff>137578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151994</xdr:rowOff>
    </xdr:from>
    <xdr:to>
      <xdr:col>19</xdr:col>
      <xdr:colOff>177800</xdr:colOff>
      <xdr:row>58</xdr:row>
      <xdr:rowOff>5854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924644"/>
          <a:ext cx="889000" cy="2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28017</xdr:rowOff>
    </xdr:from>
    <xdr:to>
      <xdr:col>20</xdr:col>
      <xdr:colOff>38100</xdr:colOff>
      <xdr:row>58</xdr:row>
      <xdr:rowOff>129617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120744</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0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5854</xdr:rowOff>
    </xdr:from>
    <xdr:to>
      <xdr:col>15</xdr:col>
      <xdr:colOff>50800</xdr:colOff>
      <xdr:row>58</xdr:row>
      <xdr:rowOff>34443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49954"/>
          <a:ext cx="889000" cy="2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15787</xdr:rowOff>
    </xdr:from>
    <xdr:to>
      <xdr:col>15</xdr:col>
      <xdr:colOff>101600</xdr:colOff>
      <xdr:row>58</xdr:row>
      <xdr:rowOff>117387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95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108514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05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16032</xdr:rowOff>
    </xdr:from>
    <xdr:to>
      <xdr:col>10</xdr:col>
      <xdr:colOff>114300</xdr:colOff>
      <xdr:row>58</xdr:row>
      <xdr:rowOff>34443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960132"/>
          <a:ext cx="889000" cy="1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66868</xdr:rowOff>
    </xdr:from>
    <xdr:to>
      <xdr:col>10</xdr:col>
      <xdr:colOff>165100</xdr:colOff>
      <xdr:row>58</xdr:row>
      <xdr:rowOff>168468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1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159595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10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58187</xdr:rowOff>
    </xdr:from>
    <xdr:to>
      <xdr:col>6</xdr:col>
      <xdr:colOff>38100</xdr:colOff>
      <xdr:row>58</xdr:row>
      <xdr:rowOff>159787</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150914</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09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28467</xdr:rowOff>
    </xdr:from>
    <xdr:to>
      <xdr:col>24</xdr:col>
      <xdr:colOff>114300</xdr:colOff>
      <xdr:row>58</xdr:row>
      <xdr:rowOff>130067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7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159294</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60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101194</xdr:rowOff>
    </xdr:from>
    <xdr:to>
      <xdr:col>20</xdr:col>
      <xdr:colOff>38100</xdr:colOff>
      <xdr:row>58</xdr:row>
      <xdr:rowOff>31344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7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47871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64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126504</xdr:rowOff>
    </xdr:from>
    <xdr:to>
      <xdr:col>15</xdr:col>
      <xdr:colOff>101600</xdr:colOff>
      <xdr:row>58</xdr:row>
      <xdr:rowOff>56654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9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73181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674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155093</xdr:rowOff>
    </xdr:from>
    <xdr:to>
      <xdr:col>10</xdr:col>
      <xdr:colOff>165100</xdr:colOff>
      <xdr:row>58</xdr:row>
      <xdr:rowOff>85243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2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101770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702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136682</xdr:rowOff>
    </xdr:from>
    <xdr:to>
      <xdr:col>6</xdr:col>
      <xdr:colOff>38100</xdr:colOff>
      <xdr:row>58</xdr:row>
      <xdr:rowOff>66832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0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83359</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684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133967</xdr:rowOff>
    </xdr:from>
    <xdr:to>
      <xdr:col>24</xdr:col>
      <xdr:colOff>62865</xdr:colOff>
      <xdr:row>78</xdr:row>
      <xdr:rowOff>37624</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64017"/>
          <a:ext cx="1270" cy="1446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41451</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1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37624</xdr:rowOff>
    </xdr:from>
    <xdr:to>
      <xdr:col>24</xdr:col>
      <xdr:colOff>152400</xdr:colOff>
      <xdr:row>78</xdr:row>
      <xdr:rowOff>37624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80644</xdr:rowOff>
    </xdr:from>
    <xdr:ext cx="690189"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39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1,279,514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133967</xdr:rowOff>
    </xdr:from>
    <xdr:to>
      <xdr:col>24</xdr:col>
      <xdr:colOff>152400</xdr:colOff>
      <xdr:row>69</xdr:row>
      <xdr:rowOff>133967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6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55784</xdr:rowOff>
    </xdr:from>
    <xdr:to>
      <xdr:col>24</xdr:col>
      <xdr:colOff>63500</xdr:colOff>
      <xdr:row>77</xdr:row>
      <xdr:rowOff>114683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57434"/>
          <a:ext cx="838200" cy="5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20626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222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42199</xdr:rowOff>
    </xdr:from>
    <xdr:to>
      <xdr:col>24</xdr:col>
      <xdr:colOff>114300</xdr:colOff>
      <xdr:row>77</xdr:row>
      <xdr:rowOff>143799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4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114683</xdr:rowOff>
    </xdr:from>
    <xdr:to>
      <xdr:col>19</xdr:col>
      <xdr:colOff>177800</xdr:colOff>
      <xdr:row>77</xdr:row>
      <xdr:rowOff>128619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316333"/>
          <a:ext cx="889000" cy="1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53870</xdr:rowOff>
    </xdr:from>
    <xdr:to>
      <xdr:col>20</xdr:col>
      <xdr:colOff>38100</xdr:colOff>
      <xdr:row>77</xdr:row>
      <xdr:rowOff>155470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5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547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30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128619</xdr:rowOff>
    </xdr:from>
    <xdr:to>
      <xdr:col>15</xdr:col>
      <xdr:colOff>50800</xdr:colOff>
      <xdr:row>77</xdr:row>
      <xdr:rowOff>143007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30269"/>
          <a:ext cx="889000" cy="1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2511</xdr:rowOff>
    </xdr:from>
    <xdr:to>
      <xdr:col>15</xdr:col>
      <xdr:colOff>101600</xdr:colOff>
      <xdr:row>77</xdr:row>
      <xdr:rowOff>104111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0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120638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7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143007</xdr:rowOff>
    </xdr:from>
    <xdr:to>
      <xdr:col>10</xdr:col>
      <xdr:colOff>114300</xdr:colOff>
      <xdr:row>77</xdr:row>
      <xdr:rowOff>170681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44657"/>
          <a:ext cx="889000" cy="2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87196</xdr:rowOff>
    </xdr:from>
    <xdr:to>
      <xdr:col>10</xdr:col>
      <xdr:colOff>165100</xdr:colOff>
      <xdr:row>78</xdr:row>
      <xdr:rowOff>17346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8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33873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64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97270</xdr:rowOff>
    </xdr:from>
    <xdr:to>
      <xdr:col>6</xdr:col>
      <xdr:colOff>38100</xdr:colOff>
      <xdr:row>78</xdr:row>
      <xdr:rowOff>27420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43947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74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4984</xdr:rowOff>
    </xdr:from>
    <xdr:to>
      <xdr:col>24</xdr:col>
      <xdr:colOff>114300</xdr:colOff>
      <xdr:row>77</xdr:row>
      <xdr:rowOff>106584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0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27861</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58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63883</xdr:rowOff>
    </xdr:from>
    <xdr:to>
      <xdr:col>20</xdr:col>
      <xdr:colOff>38100</xdr:colOff>
      <xdr:row>77</xdr:row>
      <xdr:rowOff>165483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6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156610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5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77819</xdr:rowOff>
    </xdr:from>
    <xdr:to>
      <xdr:col>15</xdr:col>
      <xdr:colOff>101600</xdr:colOff>
      <xdr:row>78</xdr:row>
      <xdr:rowOff>7969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7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170546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7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92207</xdr:rowOff>
    </xdr:from>
    <xdr:to>
      <xdr:col>10</xdr:col>
      <xdr:colOff>165100</xdr:colOff>
      <xdr:row>78</xdr:row>
      <xdr:rowOff>22357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9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13484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8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119881</xdr:rowOff>
    </xdr:from>
    <xdr:to>
      <xdr:col>6</xdr:col>
      <xdr:colOff>38100</xdr:colOff>
      <xdr:row>78</xdr:row>
      <xdr:rowOff>50031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2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41158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14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132649</xdr:rowOff>
    </xdr:from>
    <xdr:to>
      <xdr:col>24</xdr:col>
      <xdr:colOff>62865</xdr:colOff>
      <xdr:row>98</xdr:row>
      <xdr:rowOff>163162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63149"/>
          <a:ext cx="1270" cy="140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166989</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96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163162</xdr:rowOff>
    </xdr:from>
    <xdr:to>
      <xdr:col>24</xdr:col>
      <xdr:colOff>152400</xdr:colOff>
      <xdr:row>98</xdr:row>
      <xdr:rowOff>163162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965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79326</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3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763,701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132649</xdr:rowOff>
    </xdr:from>
    <xdr:to>
      <xdr:col>24</xdr:col>
      <xdr:colOff>152400</xdr:colOff>
      <xdr:row>90</xdr:row>
      <xdr:rowOff>132649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6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165305</xdr:rowOff>
    </xdr:from>
    <xdr:to>
      <xdr:col>24</xdr:col>
      <xdr:colOff>63500</xdr:colOff>
      <xdr:row>97</xdr:row>
      <xdr:rowOff>18334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624505"/>
          <a:ext cx="838200" cy="2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22269</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6529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43842</xdr:rowOff>
    </xdr:from>
    <xdr:to>
      <xdr:col>24</xdr:col>
      <xdr:colOff>114300</xdr:colOff>
      <xdr:row>97</xdr:row>
      <xdr:rowOff>145442</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84592</xdr:rowOff>
    </xdr:from>
    <xdr:to>
      <xdr:col>19</xdr:col>
      <xdr:colOff>177800</xdr:colOff>
      <xdr:row>96</xdr:row>
      <xdr:rowOff>165305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543792"/>
          <a:ext cx="889000" cy="8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61785</xdr:rowOff>
    </xdr:from>
    <xdr:to>
      <xdr:col>20</xdr:col>
      <xdr:colOff>38100</xdr:colOff>
      <xdr:row>97</xdr:row>
      <xdr:rowOff>163385</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154512</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78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84592</xdr:rowOff>
    </xdr:from>
    <xdr:to>
      <xdr:col>15</xdr:col>
      <xdr:colOff>50800</xdr:colOff>
      <xdr:row>97</xdr:row>
      <xdr:rowOff>77524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543792"/>
          <a:ext cx="889000" cy="16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87965</xdr:rowOff>
    </xdr:from>
    <xdr:to>
      <xdr:col>15</xdr:col>
      <xdr:colOff>101600</xdr:colOff>
      <xdr:row>98</xdr:row>
      <xdr:rowOff>18115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9242</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08795" y="1681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77524</xdr:rowOff>
    </xdr:from>
    <xdr:to>
      <xdr:col>10</xdr:col>
      <xdr:colOff>114300</xdr:colOff>
      <xdr:row>97</xdr:row>
      <xdr:rowOff>149165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708174"/>
          <a:ext cx="889000" cy="7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102631</xdr:rowOff>
    </xdr:from>
    <xdr:to>
      <xdr:col>10</xdr:col>
      <xdr:colOff>165100</xdr:colOff>
      <xdr:row>98</xdr:row>
      <xdr:rowOff>32781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23908</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19795" y="1682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124154</xdr:rowOff>
    </xdr:from>
    <xdr:to>
      <xdr:col>6</xdr:col>
      <xdr:colOff>38100</xdr:colOff>
      <xdr:row>98</xdr:row>
      <xdr:rowOff>54304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45431</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30795"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138984</xdr:rowOff>
    </xdr:from>
    <xdr:to>
      <xdr:col>24</xdr:col>
      <xdr:colOff>114300</xdr:colOff>
      <xdr:row>97</xdr:row>
      <xdr:rowOff>69134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161861</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449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114505</xdr:rowOff>
    </xdr:from>
    <xdr:to>
      <xdr:col>20</xdr:col>
      <xdr:colOff>38100</xdr:colOff>
      <xdr:row>97</xdr:row>
      <xdr:rowOff>44655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7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61182</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795" y="16348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33792</xdr:rowOff>
    </xdr:from>
    <xdr:to>
      <xdr:col>15</xdr:col>
      <xdr:colOff>101600</xdr:colOff>
      <xdr:row>96</xdr:row>
      <xdr:rowOff>135392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49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151919</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08795" y="16268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26724</xdr:rowOff>
    </xdr:from>
    <xdr:to>
      <xdr:col>10</xdr:col>
      <xdr:colOff>165100</xdr:colOff>
      <xdr:row>97</xdr:row>
      <xdr:rowOff>128324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5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144851</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19795" y="16432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98365</xdr:rowOff>
    </xdr:from>
    <xdr:to>
      <xdr:col>6</xdr:col>
      <xdr:colOff>38100</xdr:colOff>
      <xdr:row>98</xdr:row>
      <xdr:rowOff>28515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2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45042</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30795" y="16504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92347</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35847"/>
          <a:ext cx="127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124505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811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39024</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1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92347</xdr:rowOff>
    </xdr:from>
    <xdr:to>
      <xdr:col>55</xdr:col>
      <xdr:colOff>88900</xdr:colOff>
      <xdr:row>30</xdr:row>
      <xdr:rowOff>92347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3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94535</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1085"/>
          <a:ext cx="8382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41956</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57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19079</xdr:rowOff>
    </xdr:from>
    <xdr:to>
      <xdr:col>55</xdr:col>
      <xdr:colOff>50800</xdr:colOff>
      <xdr:row>39</xdr:row>
      <xdr:rowOff>120679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89277</xdr:rowOff>
    </xdr:from>
    <xdr:to>
      <xdr:col>50</xdr:col>
      <xdr:colOff>114300</xdr:colOff>
      <xdr:row>39</xdr:row>
      <xdr:rowOff>94535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75827"/>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14017</xdr:rowOff>
    </xdr:from>
    <xdr:to>
      <xdr:col>50</xdr:col>
      <xdr:colOff>165100</xdr:colOff>
      <xdr:row>39</xdr:row>
      <xdr:rowOff>115617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132144</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89277</xdr:rowOff>
    </xdr:from>
    <xdr:to>
      <xdr:col>45</xdr:col>
      <xdr:colOff>177800</xdr:colOff>
      <xdr:row>39</xdr:row>
      <xdr:rowOff>97295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775827"/>
          <a:ext cx="889000" cy="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165612</xdr:rowOff>
    </xdr:from>
    <xdr:to>
      <xdr:col>46</xdr:col>
      <xdr:colOff>38100</xdr:colOff>
      <xdr:row>39</xdr:row>
      <xdr:rowOff>95762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112289</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93408</xdr:rowOff>
    </xdr:from>
    <xdr:to>
      <xdr:col>41</xdr:col>
      <xdr:colOff>50800</xdr:colOff>
      <xdr:row>39</xdr:row>
      <xdr:rowOff>97295</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79958"/>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9527</xdr:rowOff>
    </xdr:from>
    <xdr:to>
      <xdr:col>41</xdr:col>
      <xdr:colOff>101600</xdr:colOff>
      <xdr:row>39</xdr:row>
      <xdr:rowOff>111127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127654</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161203</xdr:rowOff>
    </xdr:from>
    <xdr:to>
      <xdr:col>36</xdr:col>
      <xdr:colOff>165100</xdr:colOff>
      <xdr:row>39</xdr:row>
      <xdr:rowOff>91353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107880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168955</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84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43735</xdr:rowOff>
    </xdr:from>
    <xdr:to>
      <xdr:col>50</xdr:col>
      <xdr:colOff>165100</xdr:colOff>
      <xdr:row>39</xdr:row>
      <xdr:rowOff>145335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136462</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823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38477</xdr:rowOff>
    </xdr:from>
    <xdr:to>
      <xdr:col>46</xdr:col>
      <xdr:colOff>38100</xdr:colOff>
      <xdr:row>39</xdr:row>
      <xdr:rowOff>140077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2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131204</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817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46495</xdr:rowOff>
    </xdr:from>
    <xdr:to>
      <xdr:col>41</xdr:col>
      <xdr:colOff>101600</xdr:colOff>
      <xdr:row>39</xdr:row>
      <xdr:rowOff>148095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139222</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04333" y="68257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42608</xdr:rowOff>
    </xdr:from>
    <xdr:to>
      <xdr:col>36</xdr:col>
      <xdr:colOff>165100</xdr:colOff>
      <xdr:row>39</xdr:row>
      <xdr:rowOff>144208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2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135335</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821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130035</xdr:rowOff>
    </xdr:from>
    <xdr:to>
      <xdr:col>54</xdr:col>
      <xdr:colOff>189865</xdr:colOff>
      <xdr:row>58</xdr:row>
      <xdr:rowOff>139369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02535"/>
          <a:ext cx="1270"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143196</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8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139369</xdr:rowOff>
    </xdr:from>
    <xdr:to>
      <xdr:col>55</xdr:col>
      <xdr:colOff>88900</xdr:colOff>
      <xdr:row>58</xdr:row>
      <xdr:rowOff>139369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8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76712</xdr:rowOff>
    </xdr:from>
    <xdr:ext cx="690189"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77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1,510,570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130035</xdr:rowOff>
    </xdr:from>
    <xdr:to>
      <xdr:col>55</xdr:col>
      <xdr:colOff>88900</xdr:colOff>
      <xdr:row>50</xdr:row>
      <xdr:rowOff>130035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0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116918</xdr:rowOff>
    </xdr:from>
    <xdr:to>
      <xdr:col>55</xdr:col>
      <xdr:colOff>0</xdr:colOff>
      <xdr:row>58</xdr:row>
      <xdr:rowOff>52008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889568"/>
          <a:ext cx="838200" cy="10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138983</xdr:rowOff>
    </xdr:from>
    <xdr:ext cx="599010"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9116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160556</xdr:rowOff>
    </xdr:from>
    <xdr:to>
      <xdr:col>55</xdr:col>
      <xdr:colOff>50800</xdr:colOff>
      <xdr:row>58</xdr:row>
      <xdr:rowOff>90706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93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52008</xdr:rowOff>
    </xdr:from>
    <xdr:to>
      <xdr:col>50</xdr:col>
      <xdr:colOff>114300</xdr:colOff>
      <xdr:row>58</xdr:row>
      <xdr:rowOff>61390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996108"/>
          <a:ext cx="889000" cy="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1972</xdr:rowOff>
    </xdr:from>
    <xdr:to>
      <xdr:col>50</xdr:col>
      <xdr:colOff>165100</xdr:colOff>
      <xdr:row>58</xdr:row>
      <xdr:rowOff>103572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94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94699</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1003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57203</xdr:rowOff>
    </xdr:from>
    <xdr:to>
      <xdr:col>45</xdr:col>
      <xdr:colOff>177800</xdr:colOff>
      <xdr:row>58</xdr:row>
      <xdr:rowOff>61390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10001303"/>
          <a:ext cx="889000" cy="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169893</xdr:rowOff>
    </xdr:from>
    <xdr:to>
      <xdr:col>46</xdr:col>
      <xdr:colOff>38100</xdr:colOff>
      <xdr:row>58</xdr:row>
      <xdr:rowOff>100043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116570</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71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57203</xdr:rowOff>
    </xdr:from>
    <xdr:to>
      <xdr:col>41</xdr:col>
      <xdr:colOff>50800</xdr:colOff>
      <xdr:row>58</xdr:row>
      <xdr:rowOff>84452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10001303"/>
          <a:ext cx="889000" cy="2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167994</xdr:rowOff>
    </xdr:from>
    <xdr:to>
      <xdr:col>41</xdr:col>
      <xdr:colOff>101600</xdr:colOff>
      <xdr:row>58</xdr:row>
      <xdr:rowOff>98144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114671</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61795" y="971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1848</xdr:rowOff>
    </xdr:from>
    <xdr:to>
      <xdr:col>36</xdr:col>
      <xdr:colOff>165100</xdr:colOff>
      <xdr:row>58</xdr:row>
      <xdr:rowOff>103448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119975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72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66118</xdr:rowOff>
    </xdr:from>
    <xdr:to>
      <xdr:col>55</xdr:col>
      <xdr:colOff>50800</xdr:colOff>
      <xdr:row>57</xdr:row>
      <xdr:rowOff>167718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3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88995</xdr:rowOff>
    </xdr:from>
    <xdr:ext cx="599010"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690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1208</xdr:rowOff>
    </xdr:from>
    <xdr:to>
      <xdr:col>50</xdr:col>
      <xdr:colOff>165100</xdr:colOff>
      <xdr:row>58</xdr:row>
      <xdr:rowOff>102808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94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119335</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72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10590</xdr:rowOff>
    </xdr:from>
    <xdr:to>
      <xdr:col>46</xdr:col>
      <xdr:colOff>38100</xdr:colOff>
      <xdr:row>58</xdr:row>
      <xdr:rowOff>112190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5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103317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1004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6403</xdr:rowOff>
    </xdr:from>
    <xdr:to>
      <xdr:col>41</xdr:col>
      <xdr:colOff>101600</xdr:colOff>
      <xdr:row>58</xdr:row>
      <xdr:rowOff>108003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5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99130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1004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33652</xdr:rowOff>
    </xdr:from>
    <xdr:to>
      <xdr:col>36</xdr:col>
      <xdr:colOff>165100</xdr:colOff>
      <xdr:row>58</xdr:row>
      <xdr:rowOff>135252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7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126379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1007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116876</xdr:rowOff>
    </xdr:from>
    <xdr:to>
      <xdr:col>54</xdr:col>
      <xdr:colOff>189865</xdr:colOff>
      <xdr:row>79</xdr:row>
      <xdr:rowOff>42661</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89826"/>
          <a:ext cx="1270" cy="1297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46488</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42661</xdr:rowOff>
    </xdr:from>
    <xdr:to>
      <xdr:col>55</xdr:col>
      <xdr:colOff>88900</xdr:colOff>
      <xdr:row>79</xdr:row>
      <xdr:rowOff>42661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8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63553</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6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116876</xdr:rowOff>
    </xdr:from>
    <xdr:to>
      <xdr:col>55</xdr:col>
      <xdr:colOff>88900</xdr:colOff>
      <xdr:row>71</xdr:row>
      <xdr:rowOff>116876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8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52150</xdr:rowOff>
    </xdr:from>
    <xdr:to>
      <xdr:col>55</xdr:col>
      <xdr:colOff>0</xdr:colOff>
      <xdr:row>77</xdr:row>
      <xdr:rowOff>167982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253800"/>
          <a:ext cx="838200" cy="11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4021</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377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25594</xdr:rowOff>
    </xdr:from>
    <xdr:to>
      <xdr:col>55</xdr:col>
      <xdr:colOff>50800</xdr:colOff>
      <xdr:row>78</xdr:row>
      <xdr:rowOff>127194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167982</xdr:rowOff>
    </xdr:from>
    <xdr:to>
      <xdr:col>50</xdr:col>
      <xdr:colOff>114300</xdr:colOff>
      <xdr:row>78</xdr:row>
      <xdr:rowOff>2448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369632"/>
          <a:ext cx="889000" cy="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11250</xdr:rowOff>
    </xdr:from>
    <xdr:to>
      <xdr:col>50</xdr:col>
      <xdr:colOff>165100</xdr:colOff>
      <xdr:row>78</xdr:row>
      <xdr:rowOff>112850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103977</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47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2448</xdr:rowOff>
    </xdr:from>
    <xdr:to>
      <xdr:col>45</xdr:col>
      <xdr:colOff>177800</xdr:colOff>
      <xdr:row>78</xdr:row>
      <xdr:rowOff>22113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375548"/>
          <a:ext cx="889000" cy="1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52888</xdr:rowOff>
    </xdr:from>
    <xdr:to>
      <xdr:col>46</xdr:col>
      <xdr:colOff>38100</xdr:colOff>
      <xdr:row>78</xdr:row>
      <xdr:rowOff>154488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145615</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5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166315</xdr:rowOff>
    </xdr:from>
    <xdr:to>
      <xdr:col>41</xdr:col>
      <xdr:colOff>50800</xdr:colOff>
      <xdr:row>78</xdr:row>
      <xdr:rowOff>22113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196515"/>
          <a:ext cx="889000" cy="198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59175</xdr:rowOff>
    </xdr:from>
    <xdr:to>
      <xdr:col>41</xdr:col>
      <xdr:colOff>101600</xdr:colOff>
      <xdr:row>78</xdr:row>
      <xdr:rowOff>160775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151902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52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64188</xdr:rowOff>
    </xdr:from>
    <xdr:to>
      <xdr:col>36</xdr:col>
      <xdr:colOff>165100</xdr:colOff>
      <xdr:row>78</xdr:row>
      <xdr:rowOff>165788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156915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53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1350</xdr:rowOff>
    </xdr:from>
    <xdr:to>
      <xdr:col>55</xdr:col>
      <xdr:colOff>50800</xdr:colOff>
      <xdr:row>77</xdr:row>
      <xdr:rowOff>102950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0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24227</xdr:rowOff>
    </xdr:from>
    <xdr:ext cx="599010"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0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117182</xdr:rowOff>
    </xdr:from>
    <xdr:to>
      <xdr:col>50</xdr:col>
      <xdr:colOff>165100</xdr:colOff>
      <xdr:row>78</xdr:row>
      <xdr:rowOff>47332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1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63859</xdr:rowOff>
    </xdr:from>
    <xdr:ext cx="59901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39795" y="130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123098</xdr:rowOff>
    </xdr:from>
    <xdr:to>
      <xdr:col>46</xdr:col>
      <xdr:colOff>38100</xdr:colOff>
      <xdr:row>78</xdr:row>
      <xdr:rowOff>53248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2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69775</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50795" y="13099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142763</xdr:rowOff>
    </xdr:from>
    <xdr:to>
      <xdr:col>41</xdr:col>
      <xdr:colOff>101600</xdr:colOff>
      <xdr:row>78</xdr:row>
      <xdr:rowOff>72913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4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89440</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61795" y="13119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115515</xdr:rowOff>
    </xdr:from>
    <xdr:to>
      <xdr:col>36</xdr:col>
      <xdr:colOff>165100</xdr:colOff>
      <xdr:row>77</xdr:row>
      <xdr:rowOff>45665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14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62192</xdr:rowOff>
    </xdr:from>
    <xdr:ext cx="59901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672795" y="12920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17627</xdr:rowOff>
    </xdr:from>
    <xdr:to>
      <xdr:col>54</xdr:col>
      <xdr:colOff>189865</xdr:colOff>
      <xdr:row>99</xdr:row>
      <xdr:rowOff>74795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619577"/>
          <a:ext cx="1270" cy="1428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78622</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5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74795</xdr:rowOff>
    </xdr:from>
    <xdr:to>
      <xdr:col>55</xdr:col>
      <xdr:colOff>88900</xdr:colOff>
      <xdr:row>99</xdr:row>
      <xdr:rowOff>74795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704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135754</xdr:rowOff>
    </xdr:from>
    <xdr:ext cx="690189"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394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1,334,641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17627</xdr:rowOff>
    </xdr:from>
    <xdr:to>
      <xdr:col>55</xdr:col>
      <xdr:colOff>88900</xdr:colOff>
      <xdr:row>91</xdr:row>
      <xdr:rowOff>17627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61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35789</xdr:rowOff>
    </xdr:from>
    <xdr:to>
      <xdr:col>55</xdr:col>
      <xdr:colOff>0</xdr:colOff>
      <xdr:row>98</xdr:row>
      <xdr:rowOff>84713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837889"/>
          <a:ext cx="838200" cy="4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21736</xdr:rowOff>
    </xdr:from>
    <xdr:ext cx="599010"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823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43309</xdr:rowOff>
    </xdr:from>
    <xdr:to>
      <xdr:col>55</xdr:col>
      <xdr:colOff>50800</xdr:colOff>
      <xdr:row>98</xdr:row>
      <xdr:rowOff>144909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84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22241</xdr:rowOff>
    </xdr:from>
    <xdr:to>
      <xdr:col>50</xdr:col>
      <xdr:colOff>114300</xdr:colOff>
      <xdr:row>98</xdr:row>
      <xdr:rowOff>35789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824341"/>
          <a:ext cx="889000" cy="1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51135</xdr:rowOff>
    </xdr:from>
    <xdr:to>
      <xdr:col>50</xdr:col>
      <xdr:colOff>165100</xdr:colOff>
      <xdr:row>98</xdr:row>
      <xdr:rowOff>152735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85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143862</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39795" y="16945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22241</xdr:rowOff>
    </xdr:from>
    <xdr:to>
      <xdr:col>45</xdr:col>
      <xdr:colOff>177800</xdr:colOff>
      <xdr:row>98</xdr:row>
      <xdr:rowOff>145402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824341"/>
          <a:ext cx="889000" cy="12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57348</xdr:rowOff>
    </xdr:from>
    <xdr:to>
      <xdr:col>46</xdr:col>
      <xdr:colOff>38100</xdr:colOff>
      <xdr:row>98</xdr:row>
      <xdr:rowOff>158948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8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150075</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50795" y="16952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106722</xdr:rowOff>
    </xdr:from>
    <xdr:to>
      <xdr:col>41</xdr:col>
      <xdr:colOff>50800</xdr:colOff>
      <xdr:row>98</xdr:row>
      <xdr:rowOff>145402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908822"/>
          <a:ext cx="889000" cy="3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57558</xdr:rowOff>
    </xdr:from>
    <xdr:to>
      <xdr:col>41</xdr:col>
      <xdr:colOff>101600</xdr:colOff>
      <xdr:row>98</xdr:row>
      <xdr:rowOff>159158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8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4235</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61795" y="1663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74820</xdr:rowOff>
    </xdr:from>
    <xdr:to>
      <xdr:col>36</xdr:col>
      <xdr:colOff>165100</xdr:colOff>
      <xdr:row>99</xdr:row>
      <xdr:rowOff>4970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8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167547</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672795" y="16969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33913</xdr:rowOff>
    </xdr:from>
    <xdr:to>
      <xdr:col>55</xdr:col>
      <xdr:colOff>50800</xdr:colOff>
      <xdr:row>98</xdr:row>
      <xdr:rowOff>135513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83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56790</xdr:rowOff>
    </xdr:from>
    <xdr:ext cx="599010"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68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156439</xdr:rowOff>
    </xdr:from>
    <xdr:to>
      <xdr:col>50</xdr:col>
      <xdr:colOff>165100</xdr:colOff>
      <xdr:row>98</xdr:row>
      <xdr:rowOff>86589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78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103116</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39795" y="16562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142891</xdr:rowOff>
    </xdr:from>
    <xdr:to>
      <xdr:col>46</xdr:col>
      <xdr:colOff>38100</xdr:colOff>
      <xdr:row>98</xdr:row>
      <xdr:rowOff>73041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77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89568</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50795" y="1654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94602</xdr:rowOff>
    </xdr:from>
    <xdr:to>
      <xdr:col>41</xdr:col>
      <xdr:colOff>101600</xdr:colOff>
      <xdr:row>99</xdr:row>
      <xdr:rowOff>24752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89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99</xdr:row>
      <xdr:rowOff>15879</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61795" y="16989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55922</xdr:rowOff>
    </xdr:from>
    <xdr:to>
      <xdr:col>36</xdr:col>
      <xdr:colOff>165100</xdr:colOff>
      <xdr:row>98</xdr:row>
      <xdr:rowOff>157522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85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2599</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672795" y="16633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135829</xdr:rowOff>
    </xdr:from>
    <xdr:to>
      <xdr:col>85</xdr:col>
      <xdr:colOff>126364</xdr:colOff>
      <xdr:row>38</xdr:row>
      <xdr:rowOff>170965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450779"/>
          <a:ext cx="1269" cy="123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3342</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8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170965</xdr:rowOff>
    </xdr:from>
    <xdr:to>
      <xdr:col>86</xdr:col>
      <xdr:colOff>25400</xdr:colOff>
      <xdr:row>38</xdr:row>
      <xdr:rowOff>170965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8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82506</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22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336,016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135829</xdr:rowOff>
    </xdr:from>
    <xdr:to>
      <xdr:col>86</xdr:col>
      <xdr:colOff>25400</xdr:colOff>
      <xdr:row>31</xdr:row>
      <xdr:rowOff>135829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45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163531</xdr:rowOff>
    </xdr:from>
    <xdr:to>
      <xdr:col>85</xdr:col>
      <xdr:colOff>127000</xdr:colOff>
      <xdr:row>37</xdr:row>
      <xdr:rowOff>59149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335731"/>
          <a:ext cx="838200" cy="6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77999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42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99572</xdr:rowOff>
    </xdr:from>
    <xdr:to>
      <xdr:col>85</xdr:col>
      <xdr:colOff>177800</xdr:colOff>
      <xdr:row>38</xdr:row>
      <xdr:rowOff>29722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163531</xdr:rowOff>
    </xdr:from>
    <xdr:to>
      <xdr:col>81</xdr:col>
      <xdr:colOff>50800</xdr:colOff>
      <xdr:row>37</xdr:row>
      <xdr:rowOff>71714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335731"/>
          <a:ext cx="889000" cy="7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84138</xdr:rowOff>
    </xdr:from>
    <xdr:to>
      <xdr:col>81</xdr:col>
      <xdr:colOff>101600</xdr:colOff>
      <xdr:row>38</xdr:row>
      <xdr:rowOff>14288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42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5415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52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71714</xdr:rowOff>
    </xdr:from>
    <xdr:to>
      <xdr:col>76</xdr:col>
      <xdr:colOff>114300</xdr:colOff>
      <xdr:row>37</xdr:row>
      <xdr:rowOff>118398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415364"/>
          <a:ext cx="889000" cy="4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82465</xdr:rowOff>
    </xdr:from>
    <xdr:to>
      <xdr:col>76</xdr:col>
      <xdr:colOff>165100</xdr:colOff>
      <xdr:row>38</xdr:row>
      <xdr:rowOff>12615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42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3742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51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118398</xdr:rowOff>
    </xdr:from>
    <xdr:to>
      <xdr:col>71</xdr:col>
      <xdr:colOff>177800</xdr:colOff>
      <xdr:row>37</xdr:row>
      <xdr:rowOff>141913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462048"/>
          <a:ext cx="889000" cy="2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95175</xdr:rowOff>
    </xdr:from>
    <xdr:to>
      <xdr:col>72</xdr:col>
      <xdr:colOff>38100</xdr:colOff>
      <xdr:row>38</xdr:row>
      <xdr:rowOff>25326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16452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53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97811</xdr:rowOff>
    </xdr:from>
    <xdr:to>
      <xdr:col>67</xdr:col>
      <xdr:colOff>101600</xdr:colOff>
      <xdr:row>38</xdr:row>
      <xdr:rowOff>27961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19089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53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8349</xdr:rowOff>
    </xdr:from>
    <xdr:to>
      <xdr:col>85</xdr:col>
      <xdr:colOff>177800</xdr:colOff>
      <xdr:row>37</xdr:row>
      <xdr:rowOff>109949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35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31226</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2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112731</xdr:rowOff>
    </xdr:from>
    <xdr:to>
      <xdr:col>81</xdr:col>
      <xdr:colOff>101600</xdr:colOff>
      <xdr:row>37</xdr:row>
      <xdr:rowOff>42881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28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59408</xdr:rowOff>
    </xdr:from>
    <xdr:ext cx="59901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181795" y="606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20914</xdr:rowOff>
    </xdr:from>
    <xdr:to>
      <xdr:col>76</xdr:col>
      <xdr:colOff>165100</xdr:colOff>
      <xdr:row>37</xdr:row>
      <xdr:rowOff>122514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36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139041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13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67598</xdr:rowOff>
    </xdr:from>
    <xdr:to>
      <xdr:col>72</xdr:col>
      <xdr:colOff>38100</xdr:colOff>
      <xdr:row>37</xdr:row>
      <xdr:rowOff>169198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1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14275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18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91113</xdr:rowOff>
    </xdr:from>
    <xdr:to>
      <xdr:col>67</xdr:col>
      <xdr:colOff>101600</xdr:colOff>
      <xdr:row>38</xdr:row>
      <xdr:rowOff>21264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347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37790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20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51884</xdr:rowOff>
    </xdr:from>
    <xdr:to>
      <xdr:col>85</xdr:col>
      <xdr:colOff>126364</xdr:colOff>
      <xdr:row>58</xdr:row>
      <xdr:rowOff>110245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95834"/>
          <a:ext cx="1269" cy="125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114072</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5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110245</xdr:rowOff>
    </xdr:from>
    <xdr:to>
      <xdr:col>86</xdr:col>
      <xdr:colOff>25400</xdr:colOff>
      <xdr:row>58</xdr:row>
      <xdr:rowOff>110245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54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170011</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7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51884</xdr:rowOff>
    </xdr:from>
    <xdr:to>
      <xdr:col>86</xdr:col>
      <xdr:colOff>25400</xdr:colOff>
      <xdr:row>51</xdr:row>
      <xdr:rowOff>51884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127340</xdr:rowOff>
    </xdr:from>
    <xdr:to>
      <xdr:col>85</xdr:col>
      <xdr:colOff>127000</xdr:colOff>
      <xdr:row>57</xdr:row>
      <xdr:rowOff>130242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899990"/>
          <a:ext cx="838200" cy="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76431</xdr:rowOff>
    </xdr:from>
    <xdr:ext cx="599010"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849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98004</xdr:rowOff>
    </xdr:from>
    <xdr:to>
      <xdr:col>85</xdr:col>
      <xdr:colOff>177800</xdr:colOff>
      <xdr:row>58</xdr:row>
      <xdr:rowOff>28154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8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130242</xdr:rowOff>
    </xdr:from>
    <xdr:to>
      <xdr:col>81</xdr:col>
      <xdr:colOff>50800</xdr:colOff>
      <xdr:row>57</xdr:row>
      <xdr:rowOff>146087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902892"/>
          <a:ext cx="889000" cy="1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61954</xdr:rowOff>
    </xdr:from>
    <xdr:to>
      <xdr:col>81</xdr:col>
      <xdr:colOff>101600</xdr:colOff>
      <xdr:row>57</xdr:row>
      <xdr:rowOff>163554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834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8631</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81795" y="960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146087</xdr:rowOff>
    </xdr:from>
    <xdr:to>
      <xdr:col>76</xdr:col>
      <xdr:colOff>114300</xdr:colOff>
      <xdr:row>57</xdr:row>
      <xdr:rowOff>152122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918737"/>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71938</xdr:rowOff>
    </xdr:from>
    <xdr:to>
      <xdr:col>76</xdr:col>
      <xdr:colOff>165100</xdr:colOff>
      <xdr:row>58</xdr:row>
      <xdr:rowOff>2088</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84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18615</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292795" y="961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121799</xdr:rowOff>
    </xdr:from>
    <xdr:to>
      <xdr:col>71</xdr:col>
      <xdr:colOff>177800</xdr:colOff>
      <xdr:row>57</xdr:row>
      <xdr:rowOff>152122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894449"/>
          <a:ext cx="889000" cy="3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75342</xdr:rowOff>
    </xdr:from>
    <xdr:to>
      <xdr:col>72</xdr:col>
      <xdr:colOff>38100</xdr:colOff>
      <xdr:row>58</xdr:row>
      <xdr:rowOff>5492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22019</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03795" y="962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128225</xdr:rowOff>
    </xdr:from>
    <xdr:to>
      <xdr:col>67</xdr:col>
      <xdr:colOff>101600</xdr:colOff>
      <xdr:row>58</xdr:row>
      <xdr:rowOff>58375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90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49502</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14795" y="9993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76540</xdr:rowOff>
    </xdr:from>
    <xdr:to>
      <xdr:col>85</xdr:col>
      <xdr:colOff>177800</xdr:colOff>
      <xdr:row>58</xdr:row>
      <xdr:rowOff>6690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84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99417</xdr:rowOff>
    </xdr:from>
    <xdr:ext cx="599010"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70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79442</xdr:rowOff>
    </xdr:from>
    <xdr:to>
      <xdr:col>81</xdr:col>
      <xdr:colOff>101600</xdr:colOff>
      <xdr:row>58</xdr:row>
      <xdr:rowOff>9592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85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719</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181795" y="9944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95287</xdr:rowOff>
    </xdr:from>
    <xdr:to>
      <xdr:col>76</xdr:col>
      <xdr:colOff>165100</xdr:colOff>
      <xdr:row>58</xdr:row>
      <xdr:rowOff>25437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86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16564</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292795" y="9960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101322</xdr:rowOff>
    </xdr:from>
    <xdr:to>
      <xdr:col>72</xdr:col>
      <xdr:colOff>38100</xdr:colOff>
      <xdr:row>58</xdr:row>
      <xdr:rowOff>31472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87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22599</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03795" y="9966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70999</xdr:rowOff>
    </xdr:from>
    <xdr:to>
      <xdr:col>67</xdr:col>
      <xdr:colOff>101600</xdr:colOff>
      <xdr:row>58</xdr:row>
      <xdr:rowOff>1149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84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17676</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14795" y="961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121118</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22618"/>
          <a:ext cx="1269" cy="1520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128548</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67795</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89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931,380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121118</xdr:rowOff>
    </xdr:from>
    <xdr:to>
      <xdr:col>86</xdr:col>
      <xdr:colOff>25400</xdr:colOff>
      <xdr:row>70</xdr:row>
      <xdr:rowOff>121118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2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45998</xdr:rowOff>
    </xdr:from>
    <xdr:ext cx="534377"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419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23121</xdr:rowOff>
    </xdr:from>
    <xdr:to>
      <xdr:col>85</xdr:col>
      <xdr:colOff>177800</xdr:colOff>
      <xdr:row>79</xdr:row>
      <xdr:rowOff>124721</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6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30252</xdr:rowOff>
    </xdr:from>
    <xdr:to>
      <xdr:col>81</xdr:col>
      <xdr:colOff>101600</xdr:colOff>
      <xdr:row>79</xdr:row>
      <xdr:rowOff>131852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148379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35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20518</xdr:rowOff>
    </xdr:from>
    <xdr:to>
      <xdr:col>76</xdr:col>
      <xdr:colOff>165100</xdr:colOff>
      <xdr:row>79</xdr:row>
      <xdr:rowOff>122118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138645</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121439</xdr:rowOff>
    </xdr:from>
    <xdr:to>
      <xdr:col>71</xdr:col>
      <xdr:colOff>177800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494539"/>
          <a:ext cx="889000" cy="14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24831</xdr:rowOff>
    </xdr:from>
    <xdr:to>
      <xdr:col>72</xdr:col>
      <xdr:colOff>38100</xdr:colOff>
      <xdr:row>79</xdr:row>
      <xdr:rowOff>126431</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142958</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36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22468</xdr:rowOff>
    </xdr:from>
    <xdr:to>
      <xdr:col>67</xdr:col>
      <xdr:colOff>101600</xdr:colOff>
      <xdr:row>79</xdr:row>
      <xdr:rowOff>124068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115195</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47111" y="1365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1548</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46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70639</xdr:rowOff>
    </xdr:from>
    <xdr:to>
      <xdr:col>67</xdr:col>
      <xdr:colOff>101600</xdr:colOff>
      <xdr:row>79</xdr:row>
      <xdr:rowOff>789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4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17316</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47111" y="1321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109558</xdr:rowOff>
    </xdr:from>
    <xdr:to>
      <xdr:col>85</xdr:col>
      <xdr:colOff>126364</xdr:colOff>
      <xdr:row>99</xdr:row>
      <xdr:rowOff>33906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711508"/>
          <a:ext cx="1269" cy="129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37733</xdr:rowOff>
    </xdr:from>
    <xdr:ext cx="469744"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70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33906</xdr:rowOff>
    </xdr:from>
    <xdr:to>
      <xdr:col>86</xdr:col>
      <xdr:colOff>25400</xdr:colOff>
      <xdr:row>99</xdr:row>
      <xdr:rowOff>33906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7007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56235</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48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685,823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109558</xdr:rowOff>
    </xdr:from>
    <xdr:to>
      <xdr:col>86</xdr:col>
      <xdr:colOff>25400</xdr:colOff>
      <xdr:row>91</xdr:row>
      <xdr:rowOff>109558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711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166602</xdr:rowOff>
    </xdr:from>
    <xdr:to>
      <xdr:col>85</xdr:col>
      <xdr:colOff>127000</xdr:colOff>
      <xdr:row>97</xdr:row>
      <xdr:rowOff>59679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625802"/>
          <a:ext cx="838200" cy="6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10766</xdr:rowOff>
    </xdr:from>
    <xdr:ext cx="599010"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641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32339</xdr:rowOff>
    </xdr:from>
    <xdr:to>
      <xdr:col>85</xdr:col>
      <xdr:colOff>177800</xdr:colOff>
      <xdr:row>97</xdr:row>
      <xdr:rowOff>133939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37630</xdr:rowOff>
    </xdr:from>
    <xdr:to>
      <xdr:col>81</xdr:col>
      <xdr:colOff>50800</xdr:colOff>
      <xdr:row>97</xdr:row>
      <xdr:rowOff>59679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6668280"/>
          <a:ext cx="889000" cy="2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46951</xdr:rowOff>
    </xdr:from>
    <xdr:to>
      <xdr:col>81</xdr:col>
      <xdr:colOff>101600</xdr:colOff>
      <xdr:row>97</xdr:row>
      <xdr:rowOff>148551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139678</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181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170642</xdr:rowOff>
    </xdr:from>
    <xdr:to>
      <xdr:col>76</xdr:col>
      <xdr:colOff>114300</xdr:colOff>
      <xdr:row>97</xdr:row>
      <xdr:rowOff>37630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629842"/>
          <a:ext cx="889000" cy="3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107307</xdr:rowOff>
    </xdr:from>
    <xdr:to>
      <xdr:col>76</xdr:col>
      <xdr:colOff>165100</xdr:colOff>
      <xdr:row>98</xdr:row>
      <xdr:rowOff>37457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28584</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292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89126</xdr:rowOff>
    </xdr:from>
    <xdr:to>
      <xdr:col>71</xdr:col>
      <xdr:colOff>177800</xdr:colOff>
      <xdr:row>96</xdr:row>
      <xdr:rowOff>170642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548326"/>
          <a:ext cx="889000" cy="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71504</xdr:rowOff>
    </xdr:from>
    <xdr:to>
      <xdr:col>72</xdr:col>
      <xdr:colOff>38100</xdr:colOff>
      <xdr:row>98</xdr:row>
      <xdr:rowOff>1654</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164231</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03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68859</xdr:rowOff>
    </xdr:from>
    <xdr:to>
      <xdr:col>67</xdr:col>
      <xdr:colOff>101600</xdr:colOff>
      <xdr:row>97</xdr:row>
      <xdr:rowOff>170459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161586</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14795" y="1679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115802</xdr:rowOff>
    </xdr:from>
    <xdr:to>
      <xdr:col>85</xdr:col>
      <xdr:colOff>177800</xdr:colOff>
      <xdr:row>97</xdr:row>
      <xdr:rowOff>45952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5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138679</xdr:rowOff>
    </xdr:from>
    <xdr:ext cx="599010"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426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8879</xdr:rowOff>
    </xdr:from>
    <xdr:to>
      <xdr:col>81</xdr:col>
      <xdr:colOff>101600</xdr:colOff>
      <xdr:row>97</xdr:row>
      <xdr:rowOff>110479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63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127006</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181795" y="16414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158280</xdr:rowOff>
    </xdr:from>
    <xdr:to>
      <xdr:col>76</xdr:col>
      <xdr:colOff>165100</xdr:colOff>
      <xdr:row>97</xdr:row>
      <xdr:rowOff>88430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6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104957</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292795" y="16392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119842</xdr:rowOff>
    </xdr:from>
    <xdr:to>
      <xdr:col>72</xdr:col>
      <xdr:colOff>38100</xdr:colOff>
      <xdr:row>97</xdr:row>
      <xdr:rowOff>49992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57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66519</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03795" y="1635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38326</xdr:rowOff>
    </xdr:from>
    <xdr:to>
      <xdr:col>67</xdr:col>
      <xdr:colOff>101600</xdr:colOff>
      <xdr:row>96</xdr:row>
      <xdr:rowOff>139926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49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156453</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14795" y="16272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111958</xdr:rowOff>
    </xdr:from>
    <xdr:to>
      <xdr:col>116</xdr:col>
      <xdr:colOff>62864</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255458"/>
          <a:ext cx="1269" cy="152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58635</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03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93,699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111958</xdr:rowOff>
    </xdr:from>
    <xdr:to>
      <xdr:col>116</xdr:col>
      <xdr:colOff>152400</xdr:colOff>
      <xdr:row>30</xdr:row>
      <xdr:rowOff>111958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25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8744</xdr:rowOff>
    </xdr:from>
    <xdr:ext cx="469744"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23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157317</xdr:rowOff>
    </xdr:from>
    <xdr:to>
      <xdr:col>116</xdr:col>
      <xdr:colOff>114300</xdr:colOff>
      <xdr:row>39</xdr:row>
      <xdr:rowOff>87467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7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25251</xdr:rowOff>
    </xdr:from>
    <xdr:to>
      <xdr:col>112</xdr:col>
      <xdr:colOff>38100</xdr:colOff>
      <xdr:row>39</xdr:row>
      <xdr:rowOff>126851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71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143378</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088428" y="648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25692</xdr:rowOff>
    </xdr:from>
    <xdr:to>
      <xdr:col>107</xdr:col>
      <xdr:colOff>101600</xdr:colOff>
      <xdr:row>39</xdr:row>
      <xdr:rowOff>127292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71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143819</xdr:rowOff>
    </xdr:from>
    <xdr:ext cx="469744"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199428" y="648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45874</xdr:rowOff>
    </xdr:from>
    <xdr:to>
      <xdr:col>102</xdr:col>
      <xdr:colOff>165100</xdr:colOff>
      <xdr:row>39</xdr:row>
      <xdr:rowOff>147474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73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164001</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507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43049</xdr:rowOff>
    </xdr:from>
    <xdr:to>
      <xdr:col>98</xdr:col>
      <xdr:colOff>38100</xdr:colOff>
      <xdr:row>39</xdr:row>
      <xdr:rowOff>144649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72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161176</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50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135743</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5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人口一人当たりのコストにすると、毎年人口も減</a:t>
          </a:r>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少している</a:t>
          </a:r>
          <a:r>
            <a:rPr kumimoji="1" lang="ja-JP"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ので、平均的に類似団体よりコストが高くなってい</a:t>
          </a:r>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る。</a:t>
          </a:r>
          <a:r>
            <a:rPr kumimoji="1" lang="ja-JP"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議会費は議員報酬は低</a:t>
          </a:r>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水準だが、</a:t>
          </a:r>
          <a:r>
            <a:rPr kumimoji="1" lang="ja-JP"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定数は類似団体より多</a:t>
          </a:r>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めであると考える</a:t>
          </a:r>
          <a:r>
            <a:rPr kumimoji="1" lang="ja-JP"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。総務費はＩＴ関連</a:t>
          </a:r>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の費用は多額であ</a:t>
          </a:r>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る。</a:t>
          </a:r>
          <a:r>
            <a:rPr kumimoji="1" lang="ja-JP"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民生費の社会福祉保障につ</a:t>
          </a:r>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いては類</a:t>
          </a:r>
          <a:r>
            <a:rPr kumimoji="1" lang="ja-JP"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似団体より抑制して</a:t>
          </a:r>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いる</a:t>
          </a:r>
          <a:r>
            <a:rPr kumimoji="1" lang="ja-JP"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施設整備関連等で</a:t>
          </a:r>
          <a:r>
            <a:rPr kumimoji="1" lang="ja-JP"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昨年より上昇して</a:t>
          </a:r>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いる。</a:t>
          </a:r>
          <a:r>
            <a:rPr kumimoji="1" lang="ja-JP"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衛生費は南和広域医療関係分</a:t>
          </a:r>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の支出が減額した結果、費用が抑制されて</a:t>
          </a:r>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いる</a:t>
          </a:r>
          <a:r>
            <a:rPr kumimoji="1" lang="ja-JP"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。労働費は失業対策費であり類似団体より相当低く推移して</a:t>
          </a:r>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いる。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農林水産業費</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も</a:t>
          </a:r>
          <a:r>
            <a:rPr kumimoji="1" lang="ja-JP"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施設整備関連等で昨年より</a:t>
          </a:r>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対類似団体比は</a:t>
          </a:r>
          <a:r>
            <a:rPr kumimoji="1" lang="ja-JP"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上昇して</a:t>
          </a:r>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いる。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商工費では本村は観光立村を目指しており、観光施設の整備に力を入れて</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るため上昇している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。土木費につ</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いて</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もより良い村づくりの為、村道整備</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に力を入れて</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いる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。商工費・土木費等の施設整備に係る財源につ</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いて</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は国庫補助や地方債を確保して</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いる。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消防費は奈良県広域消防組合</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へ</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の支出が多額であり、類似団体より高水準で推移して</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いる。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教育費は類似団体とほぼ同水準であると考え</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。災害復旧費については２</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８</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年度・２</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年度両年度とも</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不</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支出</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であった。</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公債費については類似団体より高く推移して</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いる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が、毎年計画的に返済しており、問題ないと考え</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但し、次年度以降に計画的に実施する大規模な事業を控えている</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為</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、今後は上昇する見込みであ</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諸支出金や前年度繰上充用金</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の支出</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現状ではなかった。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奈良県下北山村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財政調整基金も災害など不測の事態や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次</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年度以降に実施する大規模な事業等に備えるために適切な積立を行い、計画的に運用して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現状では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特に問題は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ないと考える。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奈良県下北山村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常に黒字額を維持し、計画的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運用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を心がけている為</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現状では特段</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問題は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ないと考える。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0.8" zeroHeight="1" x14ac:dyDescent="0.2"/>
  <cols>
    <col min="1" max="11" width="2.109375" style="163" customWidth="1"/>
    <col min="12" max="12" width="2.21875" style="163" customWidth="1"/>
    <col min="13" max="17" width="2.33203125" style="163" customWidth="1"/>
    <col min="18" max="119" width="2.109375" style="163" customWidth="1"/>
    <col min="120" max="16384" width="0" style="163" hidden="1"/>
  </cols>
  <sheetData>
    <row r="1" spans="1:119" ht="33" customHeight="1" x14ac:dyDescent="0.2">
      <c r="A1" s="161"/>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2"/>
      <c r="DK1" s="162"/>
      <c r="DL1" s="162"/>
      <c r="DM1" s="162"/>
      <c r="DN1" s="162"/>
      <c r="DO1" s="162"/>
    </row>
    <row r="2" spans="1:119" ht="24" thickBot="1" x14ac:dyDescent="0.25">
      <c r="A2" s="161"/>
      <c r="B2" s="164" t="s">
        <v>75</v>
      </c>
      <c r="C2" s="164"/>
      <c r="D2" s="165"/>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61"/>
      <c r="BK2" s="161"/>
      <c r="BL2" s="161"/>
      <c r="BM2" s="161"/>
      <c r="BN2" s="161"/>
      <c r="BO2" s="161"/>
      <c r="BP2" s="161"/>
      <c r="BQ2" s="161"/>
      <c r="BR2" s="161"/>
      <c r="BS2" s="161"/>
      <c r="BT2" s="161"/>
      <c r="BU2" s="161"/>
      <c r="BV2" s="161"/>
      <c r="BW2" s="161"/>
      <c r="BX2" s="161"/>
      <c r="BY2" s="161"/>
      <c r="BZ2" s="161"/>
      <c r="CA2" s="161"/>
      <c r="CB2" s="161"/>
      <c r="CC2" s="161"/>
      <c r="CD2" s="161"/>
      <c r="CE2" s="161"/>
      <c r="CF2" s="161"/>
      <c r="CG2" s="161"/>
      <c r="CH2" s="161"/>
      <c r="CI2" s="161"/>
      <c r="CJ2" s="161"/>
      <c r="CK2" s="161"/>
      <c r="CL2" s="161"/>
      <c r="CM2" s="161"/>
      <c r="CN2" s="161"/>
      <c r="CO2" s="161"/>
      <c r="CP2" s="161"/>
      <c r="CQ2" s="161"/>
      <c r="CR2" s="161"/>
      <c r="CS2" s="161"/>
      <c r="CT2" s="161"/>
      <c r="CU2" s="161"/>
      <c r="CV2" s="161"/>
      <c r="CW2" s="161"/>
      <c r="CX2" s="161"/>
      <c r="CY2" s="161"/>
      <c r="CZ2" s="161"/>
      <c r="DA2" s="161"/>
      <c r="DB2" s="161"/>
      <c r="DC2" s="161"/>
      <c r="DD2" s="161"/>
      <c r="DE2" s="161"/>
      <c r="DF2" s="161"/>
      <c r="DG2" s="161"/>
      <c r="DH2" s="161"/>
      <c r="DI2" s="161"/>
      <c r="DJ2" s="161"/>
      <c r="DK2" s="161"/>
      <c r="DL2" s="161"/>
      <c r="DM2" s="161"/>
      <c r="DN2" s="161"/>
      <c r="DO2" s="161"/>
    </row>
    <row r="3" spans="1:119" ht="18.75" customHeight="1" thickBot="1" x14ac:dyDescent="0.25">
      <c r="A3" s="162"/>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1"/>
      <c r="DK3" s="161"/>
      <c r="DL3" s="161"/>
      <c r="DM3" s="161"/>
      <c r="DN3" s="161"/>
      <c r="DO3" s="161"/>
    </row>
    <row r="4" spans="1:119" ht="18.75" customHeight="1" x14ac:dyDescent="0.2">
      <c r="A4" s="162"/>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1805160</v>
      </c>
      <c r="BO4" s="403"/>
      <c r="BP4" s="403"/>
      <c r="BQ4" s="403"/>
      <c r="BR4" s="403"/>
      <c r="BS4" s="403"/>
      <c r="BT4" s="403"/>
      <c r="BU4" s="404"/>
      <c r="BV4" s="402">
        <v>1901752</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8.8000000000000007</v>
      </c>
      <c r="CU4" s="584"/>
      <c r="CV4" s="584"/>
      <c r="CW4" s="584"/>
      <c r="CX4" s="584"/>
      <c r="CY4" s="584"/>
      <c r="CZ4" s="584"/>
      <c r="DA4" s="585"/>
      <c r="DB4" s="583">
        <v>3.6</v>
      </c>
      <c r="DC4" s="584"/>
      <c r="DD4" s="584"/>
      <c r="DE4" s="584"/>
      <c r="DF4" s="584"/>
      <c r="DG4" s="584"/>
      <c r="DH4" s="584"/>
      <c r="DI4" s="585"/>
      <c r="DJ4" s="161"/>
      <c r="DK4" s="161"/>
      <c r="DL4" s="161"/>
      <c r="DM4" s="161"/>
      <c r="DN4" s="161"/>
      <c r="DO4" s="161"/>
    </row>
    <row r="5" spans="1:119" ht="18.75" customHeight="1" x14ac:dyDescent="0.2">
      <c r="A5" s="162"/>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1714543</v>
      </c>
      <c r="BO5" s="408"/>
      <c r="BP5" s="408"/>
      <c r="BQ5" s="408"/>
      <c r="BR5" s="408"/>
      <c r="BS5" s="408"/>
      <c r="BT5" s="408"/>
      <c r="BU5" s="409"/>
      <c r="BV5" s="407">
        <v>1863795</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89.9</v>
      </c>
      <c r="CU5" s="378"/>
      <c r="CV5" s="378"/>
      <c r="CW5" s="378"/>
      <c r="CX5" s="378"/>
      <c r="CY5" s="378"/>
      <c r="CZ5" s="378"/>
      <c r="DA5" s="379"/>
      <c r="DB5" s="377">
        <v>84</v>
      </c>
      <c r="DC5" s="378"/>
      <c r="DD5" s="378"/>
      <c r="DE5" s="378"/>
      <c r="DF5" s="378"/>
      <c r="DG5" s="378"/>
      <c r="DH5" s="378"/>
      <c r="DI5" s="379"/>
      <c r="DJ5" s="161"/>
      <c r="DK5" s="161"/>
      <c r="DL5" s="161"/>
      <c r="DM5" s="161"/>
      <c r="DN5" s="161"/>
      <c r="DO5" s="161"/>
    </row>
    <row r="6" spans="1:119" ht="18.75" customHeight="1" x14ac:dyDescent="0.2">
      <c r="A6" s="162"/>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88</v>
      </c>
      <c r="AV6" s="465"/>
      <c r="AW6" s="465"/>
      <c r="AX6" s="465"/>
      <c r="AY6" s="387" t="s">
        <v>96</v>
      </c>
      <c r="AZ6" s="388"/>
      <c r="BA6" s="388"/>
      <c r="BB6" s="388"/>
      <c r="BC6" s="388"/>
      <c r="BD6" s="388"/>
      <c r="BE6" s="388"/>
      <c r="BF6" s="388"/>
      <c r="BG6" s="388"/>
      <c r="BH6" s="388"/>
      <c r="BI6" s="388"/>
      <c r="BJ6" s="388"/>
      <c r="BK6" s="388"/>
      <c r="BL6" s="388"/>
      <c r="BM6" s="389"/>
      <c r="BN6" s="407">
        <v>90617</v>
      </c>
      <c r="BO6" s="408"/>
      <c r="BP6" s="408"/>
      <c r="BQ6" s="408"/>
      <c r="BR6" s="408"/>
      <c r="BS6" s="408"/>
      <c r="BT6" s="408"/>
      <c r="BU6" s="409"/>
      <c r="BV6" s="407">
        <v>37957</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93.5</v>
      </c>
      <c r="CU6" s="558"/>
      <c r="CV6" s="558"/>
      <c r="CW6" s="558"/>
      <c r="CX6" s="558"/>
      <c r="CY6" s="558"/>
      <c r="CZ6" s="558"/>
      <c r="DA6" s="559"/>
      <c r="DB6" s="557">
        <v>87.3</v>
      </c>
      <c r="DC6" s="558"/>
      <c r="DD6" s="558"/>
      <c r="DE6" s="558"/>
      <c r="DF6" s="558"/>
      <c r="DG6" s="558"/>
      <c r="DH6" s="558"/>
      <c r="DI6" s="559"/>
      <c r="DJ6" s="161"/>
      <c r="DK6" s="161"/>
      <c r="DL6" s="161"/>
      <c r="DM6" s="161"/>
      <c r="DN6" s="161"/>
      <c r="DO6" s="161"/>
    </row>
    <row r="7" spans="1:119" ht="18.75" customHeight="1" x14ac:dyDescent="0.2">
      <c r="A7" s="162"/>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99</v>
      </c>
      <c r="AV7" s="465"/>
      <c r="AW7" s="465"/>
      <c r="AX7" s="465"/>
      <c r="AY7" s="387" t="s">
        <v>100</v>
      </c>
      <c r="AZ7" s="388"/>
      <c r="BA7" s="388"/>
      <c r="BB7" s="388"/>
      <c r="BC7" s="388"/>
      <c r="BD7" s="388"/>
      <c r="BE7" s="388"/>
      <c r="BF7" s="388"/>
      <c r="BG7" s="388"/>
      <c r="BH7" s="388"/>
      <c r="BI7" s="388"/>
      <c r="BJ7" s="388"/>
      <c r="BK7" s="388"/>
      <c r="BL7" s="388"/>
      <c r="BM7" s="389"/>
      <c r="BN7" s="407">
        <v>103</v>
      </c>
      <c r="BO7" s="408"/>
      <c r="BP7" s="408"/>
      <c r="BQ7" s="408"/>
      <c r="BR7" s="408"/>
      <c r="BS7" s="408"/>
      <c r="BT7" s="408"/>
      <c r="BU7" s="409"/>
      <c r="BV7" s="407">
        <v>120</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1028109</v>
      </c>
      <c r="CU7" s="408"/>
      <c r="CV7" s="408"/>
      <c r="CW7" s="408"/>
      <c r="CX7" s="408"/>
      <c r="CY7" s="408"/>
      <c r="CZ7" s="408"/>
      <c r="DA7" s="409"/>
      <c r="DB7" s="407">
        <v>1051320</v>
      </c>
      <c r="DC7" s="408"/>
      <c r="DD7" s="408"/>
      <c r="DE7" s="408"/>
      <c r="DF7" s="408"/>
      <c r="DG7" s="408"/>
      <c r="DH7" s="408"/>
      <c r="DI7" s="409"/>
      <c r="DJ7" s="161"/>
      <c r="DK7" s="161"/>
      <c r="DL7" s="161"/>
      <c r="DM7" s="161"/>
      <c r="DN7" s="161"/>
      <c r="DO7" s="161"/>
    </row>
    <row r="8" spans="1:119" ht="18.75" customHeight="1" thickBot="1" x14ac:dyDescent="0.25">
      <c r="A8" s="162"/>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103</v>
      </c>
      <c r="AV8" s="465"/>
      <c r="AW8" s="465"/>
      <c r="AX8" s="465"/>
      <c r="AY8" s="387" t="s">
        <v>104</v>
      </c>
      <c r="AZ8" s="388"/>
      <c r="BA8" s="388"/>
      <c r="BB8" s="388"/>
      <c r="BC8" s="388"/>
      <c r="BD8" s="388"/>
      <c r="BE8" s="388"/>
      <c r="BF8" s="388"/>
      <c r="BG8" s="388"/>
      <c r="BH8" s="388"/>
      <c r="BI8" s="388"/>
      <c r="BJ8" s="388"/>
      <c r="BK8" s="388"/>
      <c r="BL8" s="388"/>
      <c r="BM8" s="389"/>
      <c r="BN8" s="407">
        <v>90514</v>
      </c>
      <c r="BO8" s="408"/>
      <c r="BP8" s="408"/>
      <c r="BQ8" s="408"/>
      <c r="BR8" s="408"/>
      <c r="BS8" s="408"/>
      <c r="BT8" s="408"/>
      <c r="BU8" s="409"/>
      <c r="BV8" s="407">
        <v>37837</v>
      </c>
      <c r="BW8" s="408"/>
      <c r="BX8" s="408"/>
      <c r="BY8" s="408"/>
      <c r="BZ8" s="408"/>
      <c r="CA8" s="408"/>
      <c r="CB8" s="408"/>
      <c r="CC8" s="409"/>
      <c r="CD8" s="416" t="s">
        <v>105</v>
      </c>
      <c r="CE8" s="417"/>
      <c r="CF8" s="417"/>
      <c r="CG8" s="417"/>
      <c r="CH8" s="417"/>
      <c r="CI8" s="417"/>
      <c r="CJ8" s="417"/>
      <c r="CK8" s="417"/>
      <c r="CL8" s="417"/>
      <c r="CM8" s="417"/>
      <c r="CN8" s="417"/>
      <c r="CO8" s="417"/>
      <c r="CP8" s="417"/>
      <c r="CQ8" s="417"/>
      <c r="CR8" s="417"/>
      <c r="CS8" s="418"/>
      <c r="CT8" s="520">
        <v>0.21</v>
      </c>
      <c r="CU8" s="521"/>
      <c r="CV8" s="521"/>
      <c r="CW8" s="521"/>
      <c r="CX8" s="521"/>
      <c r="CY8" s="521"/>
      <c r="CZ8" s="521"/>
      <c r="DA8" s="522"/>
      <c r="DB8" s="520">
        <v>0.2</v>
      </c>
      <c r="DC8" s="521"/>
      <c r="DD8" s="521"/>
      <c r="DE8" s="521"/>
      <c r="DF8" s="521"/>
      <c r="DG8" s="521"/>
      <c r="DH8" s="521"/>
      <c r="DI8" s="522"/>
      <c r="DJ8" s="161"/>
      <c r="DK8" s="161"/>
      <c r="DL8" s="161"/>
      <c r="DM8" s="161"/>
      <c r="DN8" s="161"/>
      <c r="DO8" s="161"/>
    </row>
    <row r="9" spans="1:119" ht="18.75" customHeight="1" thickBot="1" x14ac:dyDescent="0.25">
      <c r="A9" s="162"/>
      <c r="B9" s="546" t="s">
        <v>106</v>
      </c>
      <c r="C9" s="547"/>
      <c r="D9" s="547"/>
      <c r="E9" s="547"/>
      <c r="F9" s="547"/>
      <c r="G9" s="547"/>
      <c r="H9" s="547"/>
      <c r="I9" s="547"/>
      <c r="J9" s="547"/>
      <c r="K9" s="470"/>
      <c r="L9" s="548" t="s">
        <v>107</v>
      </c>
      <c r="M9" s="549"/>
      <c r="N9" s="549"/>
      <c r="O9" s="549"/>
      <c r="P9" s="549"/>
      <c r="Q9" s="550"/>
      <c r="R9" s="551">
        <v>895</v>
      </c>
      <c r="S9" s="552"/>
      <c r="T9" s="552"/>
      <c r="U9" s="552"/>
      <c r="V9" s="553"/>
      <c r="W9" s="486" t="s">
        <v>108</v>
      </c>
      <c r="X9" s="487"/>
      <c r="Y9" s="487"/>
      <c r="Z9" s="487"/>
      <c r="AA9" s="487"/>
      <c r="AB9" s="487"/>
      <c r="AC9" s="487"/>
      <c r="AD9" s="487"/>
      <c r="AE9" s="487"/>
      <c r="AF9" s="487"/>
      <c r="AG9" s="487"/>
      <c r="AH9" s="487"/>
      <c r="AI9" s="487"/>
      <c r="AJ9" s="487"/>
      <c r="AK9" s="487"/>
      <c r="AL9" s="554"/>
      <c r="AM9" s="476" t="s">
        <v>109</v>
      </c>
      <c r="AN9" s="381"/>
      <c r="AO9" s="381"/>
      <c r="AP9" s="381"/>
      <c r="AQ9" s="381"/>
      <c r="AR9" s="381"/>
      <c r="AS9" s="381"/>
      <c r="AT9" s="382"/>
      <c r="AU9" s="464" t="s">
        <v>99</v>
      </c>
      <c r="AV9" s="465"/>
      <c r="AW9" s="465"/>
      <c r="AX9" s="465"/>
      <c r="AY9" s="387" t="s">
        <v>110</v>
      </c>
      <c r="AZ9" s="388"/>
      <c r="BA9" s="388"/>
      <c r="BB9" s="388"/>
      <c r="BC9" s="388"/>
      <c r="BD9" s="388"/>
      <c r="BE9" s="388"/>
      <c r="BF9" s="388"/>
      <c r="BG9" s="388"/>
      <c r="BH9" s="388"/>
      <c r="BI9" s="388"/>
      <c r="BJ9" s="388"/>
      <c r="BK9" s="388"/>
      <c r="BL9" s="388"/>
      <c r="BM9" s="389"/>
      <c r="BN9" s="407">
        <v>52677</v>
      </c>
      <c r="BO9" s="408"/>
      <c r="BP9" s="408"/>
      <c r="BQ9" s="408"/>
      <c r="BR9" s="408"/>
      <c r="BS9" s="408"/>
      <c r="BT9" s="408"/>
      <c r="BU9" s="409"/>
      <c r="BV9" s="407">
        <v>-12499</v>
      </c>
      <c r="BW9" s="408"/>
      <c r="BX9" s="408"/>
      <c r="BY9" s="408"/>
      <c r="BZ9" s="408"/>
      <c r="CA9" s="408"/>
      <c r="CB9" s="408"/>
      <c r="CC9" s="409"/>
      <c r="CD9" s="416" t="s">
        <v>111</v>
      </c>
      <c r="CE9" s="417"/>
      <c r="CF9" s="417"/>
      <c r="CG9" s="417"/>
      <c r="CH9" s="417"/>
      <c r="CI9" s="417"/>
      <c r="CJ9" s="417"/>
      <c r="CK9" s="417"/>
      <c r="CL9" s="417"/>
      <c r="CM9" s="417"/>
      <c r="CN9" s="417"/>
      <c r="CO9" s="417"/>
      <c r="CP9" s="417"/>
      <c r="CQ9" s="417"/>
      <c r="CR9" s="417"/>
      <c r="CS9" s="418"/>
      <c r="CT9" s="377">
        <v>14.3</v>
      </c>
      <c r="CU9" s="378"/>
      <c r="CV9" s="378"/>
      <c r="CW9" s="378"/>
      <c r="CX9" s="378"/>
      <c r="CY9" s="378"/>
      <c r="CZ9" s="378"/>
      <c r="DA9" s="379"/>
      <c r="DB9" s="377">
        <v>11.8</v>
      </c>
      <c r="DC9" s="378"/>
      <c r="DD9" s="378"/>
      <c r="DE9" s="378"/>
      <c r="DF9" s="378"/>
      <c r="DG9" s="378"/>
      <c r="DH9" s="378"/>
      <c r="DI9" s="379"/>
      <c r="DJ9" s="161"/>
      <c r="DK9" s="161"/>
      <c r="DL9" s="161"/>
      <c r="DM9" s="161"/>
      <c r="DN9" s="161"/>
      <c r="DO9" s="161"/>
    </row>
    <row r="10" spans="1:119" ht="18.75" customHeight="1" thickBot="1" x14ac:dyDescent="0.25">
      <c r="A10" s="162"/>
      <c r="B10" s="546"/>
      <c r="C10" s="547"/>
      <c r="D10" s="547"/>
      <c r="E10" s="547"/>
      <c r="F10" s="547"/>
      <c r="G10" s="547"/>
      <c r="H10" s="547"/>
      <c r="I10" s="547"/>
      <c r="J10" s="547"/>
      <c r="K10" s="470"/>
      <c r="L10" s="380" t="s">
        <v>112</v>
      </c>
      <c r="M10" s="381"/>
      <c r="N10" s="381"/>
      <c r="O10" s="381"/>
      <c r="P10" s="381"/>
      <c r="Q10" s="382"/>
      <c r="R10" s="383">
        <v>1039</v>
      </c>
      <c r="S10" s="384"/>
      <c r="T10" s="384"/>
      <c r="U10" s="384"/>
      <c r="V10" s="386"/>
      <c r="W10" s="555"/>
      <c r="X10" s="369"/>
      <c r="Y10" s="369"/>
      <c r="Z10" s="369"/>
      <c r="AA10" s="369"/>
      <c r="AB10" s="369"/>
      <c r="AC10" s="369"/>
      <c r="AD10" s="369"/>
      <c r="AE10" s="369"/>
      <c r="AF10" s="369"/>
      <c r="AG10" s="369"/>
      <c r="AH10" s="369"/>
      <c r="AI10" s="369"/>
      <c r="AJ10" s="369"/>
      <c r="AK10" s="369"/>
      <c r="AL10" s="556"/>
      <c r="AM10" s="476" t="s">
        <v>113</v>
      </c>
      <c r="AN10" s="381"/>
      <c r="AO10" s="381"/>
      <c r="AP10" s="381"/>
      <c r="AQ10" s="381"/>
      <c r="AR10" s="381"/>
      <c r="AS10" s="381"/>
      <c r="AT10" s="382"/>
      <c r="AU10" s="464" t="s">
        <v>114</v>
      </c>
      <c r="AV10" s="465"/>
      <c r="AW10" s="465"/>
      <c r="AX10" s="465"/>
      <c r="AY10" s="387" t="s">
        <v>115</v>
      </c>
      <c r="AZ10" s="388"/>
      <c r="BA10" s="388"/>
      <c r="BB10" s="388"/>
      <c r="BC10" s="388"/>
      <c r="BD10" s="388"/>
      <c r="BE10" s="388"/>
      <c r="BF10" s="388"/>
      <c r="BG10" s="388"/>
      <c r="BH10" s="388"/>
      <c r="BI10" s="388"/>
      <c r="BJ10" s="388"/>
      <c r="BK10" s="388"/>
      <c r="BL10" s="388"/>
      <c r="BM10" s="389"/>
      <c r="BN10" s="407">
        <v>45632</v>
      </c>
      <c r="BO10" s="408"/>
      <c r="BP10" s="408"/>
      <c r="BQ10" s="408"/>
      <c r="BR10" s="408"/>
      <c r="BS10" s="408"/>
      <c r="BT10" s="408"/>
      <c r="BU10" s="409"/>
      <c r="BV10" s="407">
        <v>153935</v>
      </c>
      <c r="BW10" s="408"/>
      <c r="BX10" s="408"/>
      <c r="BY10" s="408"/>
      <c r="BZ10" s="408"/>
      <c r="CA10" s="408"/>
      <c r="CB10" s="408"/>
      <c r="CC10" s="409"/>
      <c r="CD10" s="166" t="s">
        <v>116</v>
      </c>
      <c r="CE10" s="167"/>
      <c r="CF10" s="167"/>
      <c r="CG10" s="167"/>
      <c r="CH10" s="167"/>
      <c r="CI10" s="167"/>
      <c r="CJ10" s="167"/>
      <c r="CK10" s="167"/>
      <c r="CL10" s="167"/>
      <c r="CM10" s="167"/>
      <c r="CN10" s="167"/>
      <c r="CO10" s="167"/>
      <c r="CP10" s="167"/>
      <c r="CQ10" s="167"/>
      <c r="CR10" s="167"/>
      <c r="CS10" s="168"/>
      <c r="CT10" s="169"/>
      <c r="CU10" s="170"/>
      <c r="CV10" s="170"/>
      <c r="CW10" s="170"/>
      <c r="CX10" s="170"/>
      <c r="CY10" s="170"/>
      <c r="CZ10" s="170"/>
      <c r="DA10" s="171"/>
      <c r="DB10" s="169"/>
      <c r="DC10" s="170"/>
      <c r="DD10" s="170"/>
      <c r="DE10" s="170"/>
      <c r="DF10" s="170"/>
      <c r="DG10" s="170"/>
      <c r="DH10" s="170"/>
      <c r="DI10" s="171"/>
      <c r="DJ10" s="161"/>
      <c r="DK10" s="161"/>
      <c r="DL10" s="161"/>
      <c r="DM10" s="161"/>
      <c r="DN10" s="161"/>
      <c r="DO10" s="161"/>
    </row>
    <row r="11" spans="1:119" ht="18.75" customHeight="1" thickBot="1" x14ac:dyDescent="0.25">
      <c r="A11" s="162"/>
      <c r="B11" s="546"/>
      <c r="C11" s="547"/>
      <c r="D11" s="547"/>
      <c r="E11" s="547"/>
      <c r="F11" s="547"/>
      <c r="G11" s="547"/>
      <c r="H11" s="547"/>
      <c r="I11" s="547"/>
      <c r="J11" s="547"/>
      <c r="K11" s="470"/>
      <c r="L11" s="453" t="s">
        <v>117</v>
      </c>
      <c r="M11" s="454"/>
      <c r="N11" s="454"/>
      <c r="O11" s="454"/>
      <c r="P11" s="454"/>
      <c r="Q11" s="455"/>
      <c r="R11" s="543" t="s">
        <v>118</v>
      </c>
      <c r="S11" s="544"/>
      <c r="T11" s="544"/>
      <c r="U11" s="544"/>
      <c r="V11" s="545"/>
      <c r="W11" s="555"/>
      <c r="X11" s="369"/>
      <c r="Y11" s="369"/>
      <c r="Z11" s="369"/>
      <c r="AA11" s="369"/>
      <c r="AB11" s="369"/>
      <c r="AC11" s="369"/>
      <c r="AD11" s="369"/>
      <c r="AE11" s="369"/>
      <c r="AF11" s="369"/>
      <c r="AG11" s="369"/>
      <c r="AH11" s="369"/>
      <c r="AI11" s="369"/>
      <c r="AJ11" s="369"/>
      <c r="AK11" s="369"/>
      <c r="AL11" s="556"/>
      <c r="AM11" s="476" t="s">
        <v>119</v>
      </c>
      <c r="AN11" s="381"/>
      <c r="AO11" s="381"/>
      <c r="AP11" s="381"/>
      <c r="AQ11" s="381"/>
      <c r="AR11" s="381"/>
      <c r="AS11" s="381"/>
      <c r="AT11" s="382"/>
      <c r="AU11" s="464" t="s">
        <v>120</v>
      </c>
      <c r="AV11" s="465"/>
      <c r="AW11" s="465"/>
      <c r="AX11" s="465"/>
      <c r="AY11" s="387" t="s">
        <v>121</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122</v>
      </c>
      <c r="CE11" s="417"/>
      <c r="CF11" s="417"/>
      <c r="CG11" s="417"/>
      <c r="CH11" s="417"/>
      <c r="CI11" s="417"/>
      <c r="CJ11" s="417"/>
      <c r="CK11" s="417"/>
      <c r="CL11" s="417"/>
      <c r="CM11" s="417"/>
      <c r="CN11" s="417"/>
      <c r="CO11" s="417"/>
      <c r="CP11" s="417"/>
      <c r="CQ11" s="417"/>
      <c r="CR11" s="417"/>
      <c r="CS11" s="418"/>
      <c r="CT11" s="520" t="s">
        <v>123</v>
      </c>
      <c r="CU11" s="521"/>
      <c r="CV11" s="521"/>
      <c r="CW11" s="521"/>
      <c r="CX11" s="521"/>
      <c r="CY11" s="521"/>
      <c r="CZ11" s="521"/>
      <c r="DA11" s="522"/>
      <c r="DB11" s="520" t="s">
        <v>124</v>
      </c>
      <c r="DC11" s="521"/>
      <c r="DD11" s="521"/>
      <c r="DE11" s="521"/>
      <c r="DF11" s="521"/>
      <c r="DG11" s="521"/>
      <c r="DH11" s="521"/>
      <c r="DI11" s="522"/>
      <c r="DJ11" s="161"/>
      <c r="DK11" s="161"/>
      <c r="DL11" s="161"/>
      <c r="DM11" s="161"/>
      <c r="DN11" s="161"/>
      <c r="DO11" s="161"/>
    </row>
    <row r="12" spans="1:119" ht="18.75" customHeight="1" x14ac:dyDescent="0.2">
      <c r="A12" s="162"/>
      <c r="B12" s="523" t="s">
        <v>125</v>
      </c>
      <c r="C12" s="524"/>
      <c r="D12" s="524"/>
      <c r="E12" s="524"/>
      <c r="F12" s="524"/>
      <c r="G12" s="524"/>
      <c r="H12" s="524"/>
      <c r="I12" s="524"/>
      <c r="J12" s="524"/>
      <c r="K12" s="525"/>
      <c r="L12" s="532" t="s">
        <v>126</v>
      </c>
      <c r="M12" s="533"/>
      <c r="N12" s="533"/>
      <c r="O12" s="533"/>
      <c r="P12" s="533"/>
      <c r="Q12" s="534"/>
      <c r="R12" s="535">
        <v>934</v>
      </c>
      <c r="S12" s="536"/>
      <c r="T12" s="536"/>
      <c r="U12" s="536"/>
      <c r="V12" s="537"/>
      <c r="W12" s="538" t="s">
        <v>1</v>
      </c>
      <c r="X12" s="465"/>
      <c r="Y12" s="465"/>
      <c r="Z12" s="465"/>
      <c r="AA12" s="465"/>
      <c r="AB12" s="539"/>
      <c r="AC12" s="464" t="s">
        <v>127</v>
      </c>
      <c r="AD12" s="465"/>
      <c r="AE12" s="465"/>
      <c r="AF12" s="465"/>
      <c r="AG12" s="539"/>
      <c r="AH12" s="464" t="s">
        <v>128</v>
      </c>
      <c r="AI12" s="465"/>
      <c r="AJ12" s="465"/>
      <c r="AK12" s="465"/>
      <c r="AL12" s="540"/>
      <c r="AM12" s="476" t="s">
        <v>129</v>
      </c>
      <c r="AN12" s="381"/>
      <c r="AO12" s="381"/>
      <c r="AP12" s="381"/>
      <c r="AQ12" s="381"/>
      <c r="AR12" s="381"/>
      <c r="AS12" s="381"/>
      <c r="AT12" s="382"/>
      <c r="AU12" s="464" t="s">
        <v>88</v>
      </c>
      <c r="AV12" s="465"/>
      <c r="AW12" s="465"/>
      <c r="AX12" s="465"/>
      <c r="AY12" s="387" t="s">
        <v>130</v>
      </c>
      <c r="AZ12" s="388"/>
      <c r="BA12" s="388"/>
      <c r="BB12" s="388"/>
      <c r="BC12" s="388"/>
      <c r="BD12" s="388"/>
      <c r="BE12" s="388"/>
      <c r="BF12" s="388"/>
      <c r="BG12" s="388"/>
      <c r="BH12" s="388"/>
      <c r="BI12" s="388"/>
      <c r="BJ12" s="388"/>
      <c r="BK12" s="388"/>
      <c r="BL12" s="388"/>
      <c r="BM12" s="389"/>
      <c r="BN12" s="407">
        <v>0</v>
      </c>
      <c r="BO12" s="408"/>
      <c r="BP12" s="408"/>
      <c r="BQ12" s="408"/>
      <c r="BR12" s="408"/>
      <c r="BS12" s="408"/>
      <c r="BT12" s="408"/>
      <c r="BU12" s="409"/>
      <c r="BV12" s="407">
        <v>0</v>
      </c>
      <c r="BW12" s="408"/>
      <c r="BX12" s="408"/>
      <c r="BY12" s="408"/>
      <c r="BZ12" s="408"/>
      <c r="CA12" s="408"/>
      <c r="CB12" s="408"/>
      <c r="CC12" s="409"/>
      <c r="CD12" s="416" t="s">
        <v>131</v>
      </c>
      <c r="CE12" s="417"/>
      <c r="CF12" s="417"/>
      <c r="CG12" s="417"/>
      <c r="CH12" s="417"/>
      <c r="CI12" s="417"/>
      <c r="CJ12" s="417"/>
      <c r="CK12" s="417"/>
      <c r="CL12" s="417"/>
      <c r="CM12" s="417"/>
      <c r="CN12" s="417"/>
      <c r="CO12" s="417"/>
      <c r="CP12" s="417"/>
      <c r="CQ12" s="417"/>
      <c r="CR12" s="417"/>
      <c r="CS12" s="418"/>
      <c r="CT12" s="520" t="s">
        <v>132</v>
      </c>
      <c r="CU12" s="521"/>
      <c r="CV12" s="521"/>
      <c r="CW12" s="521"/>
      <c r="CX12" s="521"/>
      <c r="CY12" s="521"/>
      <c r="CZ12" s="521"/>
      <c r="DA12" s="522"/>
      <c r="DB12" s="520" t="s">
        <v>133</v>
      </c>
      <c r="DC12" s="521"/>
      <c r="DD12" s="521"/>
      <c r="DE12" s="521"/>
      <c r="DF12" s="521"/>
      <c r="DG12" s="521"/>
      <c r="DH12" s="521"/>
      <c r="DI12" s="522"/>
      <c r="DJ12" s="161"/>
      <c r="DK12" s="161"/>
      <c r="DL12" s="161"/>
      <c r="DM12" s="161"/>
      <c r="DN12" s="161"/>
      <c r="DO12" s="161"/>
    </row>
    <row r="13" spans="1:119" ht="18.75" customHeight="1" x14ac:dyDescent="0.2">
      <c r="A13" s="162"/>
      <c r="B13" s="526"/>
      <c r="C13" s="527"/>
      <c r="D13" s="527"/>
      <c r="E13" s="527"/>
      <c r="F13" s="527"/>
      <c r="G13" s="527"/>
      <c r="H13" s="527"/>
      <c r="I13" s="527"/>
      <c r="J13" s="527"/>
      <c r="K13" s="528"/>
      <c r="L13" s="172"/>
      <c r="M13" s="507" t="s">
        <v>134</v>
      </c>
      <c r="N13" s="508"/>
      <c r="O13" s="508"/>
      <c r="P13" s="508"/>
      <c r="Q13" s="509"/>
      <c r="R13" s="510">
        <v>928</v>
      </c>
      <c r="S13" s="511"/>
      <c r="T13" s="511"/>
      <c r="U13" s="511"/>
      <c r="V13" s="512"/>
      <c r="W13" s="498" t="s">
        <v>135</v>
      </c>
      <c r="X13" s="420"/>
      <c r="Y13" s="420"/>
      <c r="Z13" s="420"/>
      <c r="AA13" s="420"/>
      <c r="AB13" s="421"/>
      <c r="AC13" s="383">
        <v>35</v>
      </c>
      <c r="AD13" s="384"/>
      <c r="AE13" s="384"/>
      <c r="AF13" s="384"/>
      <c r="AG13" s="385"/>
      <c r="AH13" s="383">
        <v>29</v>
      </c>
      <c r="AI13" s="384"/>
      <c r="AJ13" s="384"/>
      <c r="AK13" s="384"/>
      <c r="AL13" s="386"/>
      <c r="AM13" s="476" t="s">
        <v>136</v>
      </c>
      <c r="AN13" s="381"/>
      <c r="AO13" s="381"/>
      <c r="AP13" s="381"/>
      <c r="AQ13" s="381"/>
      <c r="AR13" s="381"/>
      <c r="AS13" s="381"/>
      <c r="AT13" s="382"/>
      <c r="AU13" s="464" t="s">
        <v>114</v>
      </c>
      <c r="AV13" s="465"/>
      <c r="AW13" s="465"/>
      <c r="AX13" s="465"/>
      <c r="AY13" s="387" t="s">
        <v>137</v>
      </c>
      <c r="AZ13" s="388"/>
      <c r="BA13" s="388"/>
      <c r="BB13" s="388"/>
      <c r="BC13" s="388"/>
      <c r="BD13" s="388"/>
      <c r="BE13" s="388"/>
      <c r="BF13" s="388"/>
      <c r="BG13" s="388"/>
      <c r="BH13" s="388"/>
      <c r="BI13" s="388"/>
      <c r="BJ13" s="388"/>
      <c r="BK13" s="388"/>
      <c r="BL13" s="388"/>
      <c r="BM13" s="389"/>
      <c r="BN13" s="407">
        <v>98309</v>
      </c>
      <c r="BO13" s="408"/>
      <c r="BP13" s="408"/>
      <c r="BQ13" s="408"/>
      <c r="BR13" s="408"/>
      <c r="BS13" s="408"/>
      <c r="BT13" s="408"/>
      <c r="BU13" s="409"/>
      <c r="BV13" s="407">
        <v>141436</v>
      </c>
      <c r="BW13" s="408"/>
      <c r="BX13" s="408"/>
      <c r="BY13" s="408"/>
      <c r="BZ13" s="408"/>
      <c r="CA13" s="408"/>
      <c r="CB13" s="408"/>
      <c r="CC13" s="409"/>
      <c r="CD13" s="416" t="s">
        <v>138</v>
      </c>
      <c r="CE13" s="417"/>
      <c r="CF13" s="417"/>
      <c r="CG13" s="417"/>
      <c r="CH13" s="417"/>
      <c r="CI13" s="417"/>
      <c r="CJ13" s="417"/>
      <c r="CK13" s="417"/>
      <c r="CL13" s="417"/>
      <c r="CM13" s="417"/>
      <c r="CN13" s="417"/>
      <c r="CO13" s="417"/>
      <c r="CP13" s="417"/>
      <c r="CQ13" s="417"/>
      <c r="CR13" s="417"/>
      <c r="CS13" s="418"/>
      <c r="CT13" s="377">
        <v>5.5</v>
      </c>
      <c r="CU13" s="378"/>
      <c r="CV13" s="378"/>
      <c r="CW13" s="378"/>
      <c r="CX13" s="378"/>
      <c r="CY13" s="378"/>
      <c r="CZ13" s="378"/>
      <c r="DA13" s="379"/>
      <c r="DB13" s="377">
        <v>5.4</v>
      </c>
      <c r="DC13" s="378"/>
      <c r="DD13" s="378"/>
      <c r="DE13" s="378"/>
      <c r="DF13" s="378"/>
      <c r="DG13" s="378"/>
      <c r="DH13" s="378"/>
      <c r="DI13" s="379"/>
      <c r="DJ13" s="161"/>
      <c r="DK13" s="161"/>
      <c r="DL13" s="161"/>
      <c r="DM13" s="161"/>
      <c r="DN13" s="161"/>
      <c r="DO13" s="161"/>
    </row>
    <row r="14" spans="1:119" ht="18.75" customHeight="1" thickBot="1" x14ac:dyDescent="0.25">
      <c r="A14" s="162"/>
      <c r="B14" s="526"/>
      <c r="C14" s="527"/>
      <c r="D14" s="527"/>
      <c r="E14" s="527"/>
      <c r="F14" s="527"/>
      <c r="G14" s="527"/>
      <c r="H14" s="527"/>
      <c r="I14" s="527"/>
      <c r="J14" s="527"/>
      <c r="K14" s="528"/>
      <c r="L14" s="500" t="s">
        <v>139</v>
      </c>
      <c r="M14" s="541"/>
      <c r="N14" s="541"/>
      <c r="O14" s="541"/>
      <c r="P14" s="541"/>
      <c r="Q14" s="542"/>
      <c r="R14" s="510">
        <v>974</v>
      </c>
      <c r="S14" s="511"/>
      <c r="T14" s="511"/>
      <c r="U14" s="511"/>
      <c r="V14" s="512"/>
      <c r="W14" s="513"/>
      <c r="X14" s="423"/>
      <c r="Y14" s="423"/>
      <c r="Z14" s="423"/>
      <c r="AA14" s="423"/>
      <c r="AB14" s="424"/>
      <c r="AC14" s="503">
        <v>9.1</v>
      </c>
      <c r="AD14" s="504"/>
      <c r="AE14" s="504"/>
      <c r="AF14" s="504"/>
      <c r="AG14" s="505"/>
      <c r="AH14" s="503">
        <v>6.8</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140</v>
      </c>
      <c r="CE14" s="414"/>
      <c r="CF14" s="414"/>
      <c r="CG14" s="414"/>
      <c r="CH14" s="414"/>
      <c r="CI14" s="414"/>
      <c r="CJ14" s="414"/>
      <c r="CK14" s="414"/>
      <c r="CL14" s="414"/>
      <c r="CM14" s="414"/>
      <c r="CN14" s="414"/>
      <c r="CO14" s="414"/>
      <c r="CP14" s="414"/>
      <c r="CQ14" s="414"/>
      <c r="CR14" s="414"/>
      <c r="CS14" s="415"/>
      <c r="CT14" s="514" t="s">
        <v>141</v>
      </c>
      <c r="CU14" s="515"/>
      <c r="CV14" s="515"/>
      <c r="CW14" s="515"/>
      <c r="CX14" s="515"/>
      <c r="CY14" s="515"/>
      <c r="CZ14" s="515"/>
      <c r="DA14" s="516"/>
      <c r="DB14" s="514" t="s">
        <v>123</v>
      </c>
      <c r="DC14" s="515"/>
      <c r="DD14" s="515"/>
      <c r="DE14" s="515"/>
      <c r="DF14" s="515"/>
      <c r="DG14" s="515"/>
      <c r="DH14" s="515"/>
      <c r="DI14" s="516"/>
      <c r="DJ14" s="161"/>
      <c r="DK14" s="161"/>
      <c r="DL14" s="161"/>
      <c r="DM14" s="161"/>
      <c r="DN14" s="161"/>
      <c r="DO14" s="161"/>
    </row>
    <row r="15" spans="1:119" ht="18.75" customHeight="1" x14ac:dyDescent="0.2">
      <c r="A15" s="162"/>
      <c r="B15" s="526"/>
      <c r="C15" s="527"/>
      <c r="D15" s="527"/>
      <c r="E15" s="527"/>
      <c r="F15" s="527"/>
      <c r="G15" s="527"/>
      <c r="H15" s="527"/>
      <c r="I15" s="527"/>
      <c r="J15" s="527"/>
      <c r="K15" s="528"/>
      <c r="L15" s="172"/>
      <c r="M15" s="507" t="s">
        <v>142</v>
      </c>
      <c r="N15" s="508"/>
      <c r="O15" s="508"/>
      <c r="P15" s="508"/>
      <c r="Q15" s="509"/>
      <c r="R15" s="510">
        <v>966</v>
      </c>
      <c r="S15" s="511"/>
      <c r="T15" s="511"/>
      <c r="U15" s="511"/>
      <c r="V15" s="512"/>
      <c r="W15" s="498" t="s">
        <v>143</v>
      </c>
      <c r="X15" s="420"/>
      <c r="Y15" s="420"/>
      <c r="Z15" s="420"/>
      <c r="AA15" s="420"/>
      <c r="AB15" s="421"/>
      <c r="AC15" s="383">
        <v>62</v>
      </c>
      <c r="AD15" s="384"/>
      <c r="AE15" s="384"/>
      <c r="AF15" s="384"/>
      <c r="AG15" s="385"/>
      <c r="AH15" s="383">
        <v>92</v>
      </c>
      <c r="AI15" s="384"/>
      <c r="AJ15" s="384"/>
      <c r="AK15" s="384"/>
      <c r="AL15" s="386"/>
      <c r="AM15" s="476"/>
      <c r="AN15" s="381"/>
      <c r="AO15" s="381"/>
      <c r="AP15" s="381"/>
      <c r="AQ15" s="381"/>
      <c r="AR15" s="381"/>
      <c r="AS15" s="381"/>
      <c r="AT15" s="382"/>
      <c r="AU15" s="464"/>
      <c r="AV15" s="465"/>
      <c r="AW15" s="465"/>
      <c r="AX15" s="465"/>
      <c r="AY15" s="399" t="s">
        <v>144</v>
      </c>
      <c r="AZ15" s="400"/>
      <c r="BA15" s="400"/>
      <c r="BB15" s="400"/>
      <c r="BC15" s="400"/>
      <c r="BD15" s="400"/>
      <c r="BE15" s="400"/>
      <c r="BF15" s="400"/>
      <c r="BG15" s="400"/>
      <c r="BH15" s="400"/>
      <c r="BI15" s="400"/>
      <c r="BJ15" s="400"/>
      <c r="BK15" s="400"/>
      <c r="BL15" s="400"/>
      <c r="BM15" s="401"/>
      <c r="BN15" s="402">
        <v>200682</v>
      </c>
      <c r="BO15" s="403"/>
      <c r="BP15" s="403"/>
      <c r="BQ15" s="403"/>
      <c r="BR15" s="403"/>
      <c r="BS15" s="403"/>
      <c r="BT15" s="403"/>
      <c r="BU15" s="404"/>
      <c r="BV15" s="402">
        <v>205505</v>
      </c>
      <c r="BW15" s="403"/>
      <c r="BX15" s="403"/>
      <c r="BY15" s="403"/>
      <c r="BZ15" s="403"/>
      <c r="CA15" s="403"/>
      <c r="CB15" s="403"/>
      <c r="CC15" s="404"/>
      <c r="CD15" s="517" t="s">
        <v>145</v>
      </c>
      <c r="CE15" s="518"/>
      <c r="CF15" s="518"/>
      <c r="CG15" s="518"/>
      <c r="CH15" s="518"/>
      <c r="CI15" s="518"/>
      <c r="CJ15" s="518"/>
      <c r="CK15" s="518"/>
      <c r="CL15" s="518"/>
      <c r="CM15" s="518"/>
      <c r="CN15" s="518"/>
      <c r="CO15" s="518"/>
      <c r="CP15" s="518"/>
      <c r="CQ15" s="518"/>
      <c r="CR15" s="518"/>
      <c r="CS15" s="519"/>
      <c r="CT15" s="173"/>
      <c r="CU15" s="174"/>
      <c r="CV15" s="174"/>
      <c r="CW15" s="174"/>
      <c r="CX15" s="174"/>
      <c r="CY15" s="174"/>
      <c r="CZ15" s="174"/>
      <c r="DA15" s="175"/>
      <c r="DB15" s="173"/>
      <c r="DC15" s="174"/>
      <c r="DD15" s="174"/>
      <c r="DE15" s="174"/>
      <c r="DF15" s="174"/>
      <c r="DG15" s="174"/>
      <c r="DH15" s="174"/>
      <c r="DI15" s="175"/>
      <c r="DJ15" s="161"/>
      <c r="DK15" s="161"/>
      <c r="DL15" s="161"/>
      <c r="DM15" s="161"/>
      <c r="DN15" s="161"/>
      <c r="DO15" s="161"/>
    </row>
    <row r="16" spans="1:119" ht="18.75" customHeight="1" x14ac:dyDescent="0.2">
      <c r="A16" s="162"/>
      <c r="B16" s="526"/>
      <c r="C16" s="527"/>
      <c r="D16" s="527"/>
      <c r="E16" s="527"/>
      <c r="F16" s="527"/>
      <c r="G16" s="527"/>
      <c r="H16" s="527"/>
      <c r="I16" s="527"/>
      <c r="J16" s="527"/>
      <c r="K16" s="528"/>
      <c r="L16" s="500" t="s">
        <v>146</v>
      </c>
      <c r="M16" s="501"/>
      <c r="N16" s="501"/>
      <c r="O16" s="501"/>
      <c r="P16" s="501"/>
      <c r="Q16" s="502"/>
      <c r="R16" s="495" t="s">
        <v>147</v>
      </c>
      <c r="S16" s="496"/>
      <c r="T16" s="496"/>
      <c r="U16" s="496"/>
      <c r="V16" s="497"/>
      <c r="W16" s="513"/>
      <c r="X16" s="423"/>
      <c r="Y16" s="423"/>
      <c r="Z16" s="423"/>
      <c r="AA16" s="423"/>
      <c r="AB16" s="424"/>
      <c r="AC16" s="503">
        <v>16.100000000000001</v>
      </c>
      <c r="AD16" s="504"/>
      <c r="AE16" s="504"/>
      <c r="AF16" s="504"/>
      <c r="AG16" s="505"/>
      <c r="AH16" s="503">
        <v>21.5</v>
      </c>
      <c r="AI16" s="504"/>
      <c r="AJ16" s="504"/>
      <c r="AK16" s="504"/>
      <c r="AL16" s="506"/>
      <c r="AM16" s="476"/>
      <c r="AN16" s="381"/>
      <c r="AO16" s="381"/>
      <c r="AP16" s="381"/>
      <c r="AQ16" s="381"/>
      <c r="AR16" s="381"/>
      <c r="AS16" s="381"/>
      <c r="AT16" s="382"/>
      <c r="AU16" s="464"/>
      <c r="AV16" s="465"/>
      <c r="AW16" s="465"/>
      <c r="AX16" s="465"/>
      <c r="AY16" s="387" t="s">
        <v>148</v>
      </c>
      <c r="AZ16" s="388"/>
      <c r="BA16" s="388"/>
      <c r="BB16" s="388"/>
      <c r="BC16" s="388"/>
      <c r="BD16" s="388"/>
      <c r="BE16" s="388"/>
      <c r="BF16" s="388"/>
      <c r="BG16" s="388"/>
      <c r="BH16" s="388"/>
      <c r="BI16" s="388"/>
      <c r="BJ16" s="388"/>
      <c r="BK16" s="388"/>
      <c r="BL16" s="388"/>
      <c r="BM16" s="389"/>
      <c r="BN16" s="407">
        <v>929824</v>
      </c>
      <c r="BO16" s="408"/>
      <c r="BP16" s="408"/>
      <c r="BQ16" s="408"/>
      <c r="BR16" s="408"/>
      <c r="BS16" s="408"/>
      <c r="BT16" s="408"/>
      <c r="BU16" s="409"/>
      <c r="BV16" s="407">
        <v>974249</v>
      </c>
      <c r="BW16" s="408"/>
      <c r="BX16" s="408"/>
      <c r="BY16" s="408"/>
      <c r="BZ16" s="408"/>
      <c r="CA16" s="408"/>
      <c r="CB16" s="408"/>
      <c r="CC16" s="409"/>
      <c r="CD16" s="176"/>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1"/>
      <c r="DK16" s="161"/>
      <c r="DL16" s="161"/>
      <c r="DM16" s="161"/>
      <c r="DN16" s="161"/>
      <c r="DO16" s="161"/>
    </row>
    <row r="17" spans="1:119" ht="18.75" customHeight="1" thickBot="1" x14ac:dyDescent="0.25">
      <c r="A17" s="162"/>
      <c r="B17" s="529"/>
      <c r="C17" s="530"/>
      <c r="D17" s="530"/>
      <c r="E17" s="530"/>
      <c r="F17" s="530"/>
      <c r="G17" s="530"/>
      <c r="H17" s="530"/>
      <c r="I17" s="530"/>
      <c r="J17" s="530"/>
      <c r="K17" s="531"/>
      <c r="L17" s="177"/>
      <c r="M17" s="492" t="s">
        <v>149</v>
      </c>
      <c r="N17" s="493"/>
      <c r="O17" s="493"/>
      <c r="P17" s="493"/>
      <c r="Q17" s="494"/>
      <c r="R17" s="495" t="s">
        <v>150</v>
      </c>
      <c r="S17" s="496"/>
      <c r="T17" s="496"/>
      <c r="U17" s="496"/>
      <c r="V17" s="497"/>
      <c r="W17" s="498" t="s">
        <v>151</v>
      </c>
      <c r="X17" s="420"/>
      <c r="Y17" s="420"/>
      <c r="Z17" s="420"/>
      <c r="AA17" s="420"/>
      <c r="AB17" s="421"/>
      <c r="AC17" s="383">
        <v>288</v>
      </c>
      <c r="AD17" s="384"/>
      <c r="AE17" s="384"/>
      <c r="AF17" s="384"/>
      <c r="AG17" s="385"/>
      <c r="AH17" s="383">
        <v>307</v>
      </c>
      <c r="AI17" s="384"/>
      <c r="AJ17" s="384"/>
      <c r="AK17" s="384"/>
      <c r="AL17" s="386"/>
      <c r="AM17" s="476"/>
      <c r="AN17" s="381"/>
      <c r="AO17" s="381"/>
      <c r="AP17" s="381"/>
      <c r="AQ17" s="381"/>
      <c r="AR17" s="381"/>
      <c r="AS17" s="381"/>
      <c r="AT17" s="382"/>
      <c r="AU17" s="464"/>
      <c r="AV17" s="465"/>
      <c r="AW17" s="465"/>
      <c r="AX17" s="465"/>
      <c r="AY17" s="387" t="s">
        <v>152</v>
      </c>
      <c r="AZ17" s="388"/>
      <c r="BA17" s="388"/>
      <c r="BB17" s="388"/>
      <c r="BC17" s="388"/>
      <c r="BD17" s="388"/>
      <c r="BE17" s="388"/>
      <c r="BF17" s="388"/>
      <c r="BG17" s="388"/>
      <c r="BH17" s="388"/>
      <c r="BI17" s="388"/>
      <c r="BJ17" s="388"/>
      <c r="BK17" s="388"/>
      <c r="BL17" s="388"/>
      <c r="BM17" s="389"/>
      <c r="BN17" s="407">
        <v>258581</v>
      </c>
      <c r="BO17" s="408"/>
      <c r="BP17" s="408"/>
      <c r="BQ17" s="408"/>
      <c r="BR17" s="408"/>
      <c r="BS17" s="408"/>
      <c r="BT17" s="408"/>
      <c r="BU17" s="409"/>
      <c r="BV17" s="407">
        <v>264017</v>
      </c>
      <c r="BW17" s="408"/>
      <c r="BX17" s="408"/>
      <c r="BY17" s="408"/>
      <c r="BZ17" s="408"/>
      <c r="CA17" s="408"/>
      <c r="CB17" s="408"/>
      <c r="CC17" s="409"/>
      <c r="CD17" s="176"/>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1"/>
      <c r="DK17" s="161"/>
      <c r="DL17" s="161"/>
      <c r="DM17" s="161"/>
      <c r="DN17" s="161"/>
      <c r="DO17" s="161"/>
    </row>
    <row r="18" spans="1:119" ht="18.75" customHeight="1" thickBot="1" x14ac:dyDescent="0.25">
      <c r="A18" s="162"/>
      <c r="B18" s="469" t="s">
        <v>153</v>
      </c>
      <c r="C18" s="470"/>
      <c r="D18" s="470"/>
      <c r="E18" s="471"/>
      <c r="F18" s="471"/>
      <c r="G18" s="471"/>
      <c r="H18" s="471"/>
      <c r="I18" s="471"/>
      <c r="J18" s="471"/>
      <c r="K18" s="471"/>
      <c r="L18" s="472">
        <v>133.38999999999999</v>
      </c>
      <c r="M18" s="472"/>
      <c r="N18" s="472"/>
      <c r="O18" s="472"/>
      <c r="P18" s="472"/>
      <c r="Q18" s="472"/>
      <c r="R18" s="473"/>
      <c r="S18" s="473"/>
      <c r="T18" s="473"/>
      <c r="U18" s="473"/>
      <c r="V18" s="474"/>
      <c r="W18" s="488"/>
      <c r="X18" s="489"/>
      <c r="Y18" s="489"/>
      <c r="Z18" s="489"/>
      <c r="AA18" s="489"/>
      <c r="AB18" s="499"/>
      <c r="AC18" s="371">
        <v>74.8</v>
      </c>
      <c r="AD18" s="372"/>
      <c r="AE18" s="372"/>
      <c r="AF18" s="372"/>
      <c r="AG18" s="475"/>
      <c r="AH18" s="371">
        <v>71.7</v>
      </c>
      <c r="AI18" s="372"/>
      <c r="AJ18" s="372"/>
      <c r="AK18" s="372"/>
      <c r="AL18" s="373"/>
      <c r="AM18" s="476"/>
      <c r="AN18" s="381"/>
      <c r="AO18" s="381"/>
      <c r="AP18" s="381"/>
      <c r="AQ18" s="381"/>
      <c r="AR18" s="381"/>
      <c r="AS18" s="381"/>
      <c r="AT18" s="382"/>
      <c r="AU18" s="464"/>
      <c r="AV18" s="465"/>
      <c r="AW18" s="465"/>
      <c r="AX18" s="465"/>
      <c r="AY18" s="387" t="s">
        <v>154</v>
      </c>
      <c r="AZ18" s="388"/>
      <c r="BA18" s="388"/>
      <c r="BB18" s="388"/>
      <c r="BC18" s="388"/>
      <c r="BD18" s="388"/>
      <c r="BE18" s="388"/>
      <c r="BF18" s="388"/>
      <c r="BG18" s="388"/>
      <c r="BH18" s="388"/>
      <c r="BI18" s="388"/>
      <c r="BJ18" s="388"/>
      <c r="BK18" s="388"/>
      <c r="BL18" s="388"/>
      <c r="BM18" s="389"/>
      <c r="BN18" s="407">
        <v>969613</v>
      </c>
      <c r="BO18" s="408"/>
      <c r="BP18" s="408"/>
      <c r="BQ18" s="408"/>
      <c r="BR18" s="408"/>
      <c r="BS18" s="408"/>
      <c r="BT18" s="408"/>
      <c r="BU18" s="409"/>
      <c r="BV18" s="407">
        <v>919251</v>
      </c>
      <c r="BW18" s="408"/>
      <c r="BX18" s="408"/>
      <c r="BY18" s="408"/>
      <c r="BZ18" s="408"/>
      <c r="CA18" s="408"/>
      <c r="CB18" s="408"/>
      <c r="CC18" s="409"/>
      <c r="CD18" s="176"/>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1"/>
      <c r="DK18" s="161"/>
      <c r="DL18" s="161"/>
      <c r="DM18" s="161"/>
      <c r="DN18" s="161"/>
      <c r="DO18" s="161"/>
    </row>
    <row r="19" spans="1:119" ht="18.75" customHeight="1" thickBot="1" x14ac:dyDescent="0.25">
      <c r="A19" s="162"/>
      <c r="B19" s="469" t="s">
        <v>155</v>
      </c>
      <c r="C19" s="470"/>
      <c r="D19" s="470"/>
      <c r="E19" s="471"/>
      <c r="F19" s="471"/>
      <c r="G19" s="471"/>
      <c r="H19" s="471"/>
      <c r="I19" s="471"/>
      <c r="J19" s="471"/>
      <c r="K19" s="471"/>
      <c r="L19" s="477">
        <v>7</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156</v>
      </c>
      <c r="AZ19" s="388"/>
      <c r="BA19" s="388"/>
      <c r="BB19" s="388"/>
      <c r="BC19" s="388"/>
      <c r="BD19" s="388"/>
      <c r="BE19" s="388"/>
      <c r="BF19" s="388"/>
      <c r="BG19" s="388"/>
      <c r="BH19" s="388"/>
      <c r="BI19" s="388"/>
      <c r="BJ19" s="388"/>
      <c r="BK19" s="388"/>
      <c r="BL19" s="388"/>
      <c r="BM19" s="389"/>
      <c r="BN19" s="407">
        <v>1256258</v>
      </c>
      <c r="BO19" s="408"/>
      <c r="BP19" s="408"/>
      <c r="BQ19" s="408"/>
      <c r="BR19" s="408"/>
      <c r="BS19" s="408"/>
      <c r="BT19" s="408"/>
      <c r="BU19" s="409"/>
      <c r="BV19" s="407">
        <v>1306476</v>
      </c>
      <c r="BW19" s="408"/>
      <c r="BX19" s="408"/>
      <c r="BY19" s="408"/>
      <c r="BZ19" s="408"/>
      <c r="CA19" s="408"/>
      <c r="CB19" s="408"/>
      <c r="CC19" s="409"/>
      <c r="CD19" s="176"/>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1"/>
      <c r="DK19" s="161"/>
      <c r="DL19" s="161"/>
      <c r="DM19" s="161"/>
      <c r="DN19" s="161"/>
      <c r="DO19" s="161"/>
    </row>
    <row r="20" spans="1:119" ht="18.75" customHeight="1" thickBot="1" x14ac:dyDescent="0.25">
      <c r="A20" s="162"/>
      <c r="B20" s="469" t="s">
        <v>157</v>
      </c>
      <c r="C20" s="470"/>
      <c r="D20" s="470"/>
      <c r="E20" s="471"/>
      <c r="F20" s="471"/>
      <c r="G20" s="471"/>
      <c r="H20" s="471"/>
      <c r="I20" s="471"/>
      <c r="J20" s="471"/>
      <c r="K20" s="471"/>
      <c r="L20" s="477">
        <v>517</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76"/>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1"/>
      <c r="DK20" s="161"/>
      <c r="DL20" s="161"/>
      <c r="DM20" s="161"/>
      <c r="DN20" s="161"/>
      <c r="DO20" s="161"/>
    </row>
    <row r="21" spans="1:119" ht="18.75" customHeight="1" x14ac:dyDescent="0.2">
      <c r="A21" s="162"/>
      <c r="B21" s="466" t="s">
        <v>158</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76"/>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1"/>
      <c r="DK21" s="161"/>
      <c r="DL21" s="161"/>
      <c r="DM21" s="161"/>
      <c r="DN21" s="161"/>
      <c r="DO21" s="161"/>
    </row>
    <row r="22" spans="1:119" ht="18.75" customHeight="1" thickBot="1" x14ac:dyDescent="0.25">
      <c r="A22" s="162"/>
      <c r="B22" s="436" t="s">
        <v>159</v>
      </c>
      <c r="C22" s="437"/>
      <c r="D22" s="438"/>
      <c r="E22" s="445" t="s">
        <v>1</v>
      </c>
      <c r="F22" s="420"/>
      <c r="G22" s="420"/>
      <c r="H22" s="420"/>
      <c r="I22" s="420"/>
      <c r="J22" s="420"/>
      <c r="K22" s="421"/>
      <c r="L22" s="445" t="s">
        <v>160</v>
      </c>
      <c r="M22" s="420"/>
      <c r="N22" s="420"/>
      <c r="O22" s="420"/>
      <c r="P22" s="421"/>
      <c r="Q22" s="430" t="s">
        <v>161</v>
      </c>
      <c r="R22" s="431"/>
      <c r="S22" s="431"/>
      <c r="T22" s="431"/>
      <c r="U22" s="431"/>
      <c r="V22" s="446"/>
      <c r="W22" s="448" t="s">
        <v>162</v>
      </c>
      <c r="X22" s="437"/>
      <c r="Y22" s="438"/>
      <c r="Z22" s="445" t="s">
        <v>1</v>
      </c>
      <c r="AA22" s="420"/>
      <c r="AB22" s="420"/>
      <c r="AC22" s="420"/>
      <c r="AD22" s="420"/>
      <c r="AE22" s="420"/>
      <c r="AF22" s="420"/>
      <c r="AG22" s="421"/>
      <c r="AH22" s="419" t="s">
        <v>163</v>
      </c>
      <c r="AI22" s="420"/>
      <c r="AJ22" s="420"/>
      <c r="AK22" s="420"/>
      <c r="AL22" s="421"/>
      <c r="AM22" s="419" t="s">
        <v>164</v>
      </c>
      <c r="AN22" s="425"/>
      <c r="AO22" s="425"/>
      <c r="AP22" s="425"/>
      <c r="AQ22" s="425"/>
      <c r="AR22" s="426"/>
      <c r="AS22" s="430" t="s">
        <v>161</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76"/>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1"/>
      <c r="DK22" s="161"/>
      <c r="DL22" s="161"/>
      <c r="DM22" s="161"/>
      <c r="DN22" s="161"/>
      <c r="DO22" s="161"/>
    </row>
    <row r="23" spans="1:119" ht="18.75" customHeight="1" x14ac:dyDescent="0.2">
      <c r="A23" s="162"/>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165</v>
      </c>
      <c r="AZ23" s="400"/>
      <c r="BA23" s="400"/>
      <c r="BB23" s="400"/>
      <c r="BC23" s="400"/>
      <c r="BD23" s="400"/>
      <c r="BE23" s="400"/>
      <c r="BF23" s="400"/>
      <c r="BG23" s="400"/>
      <c r="BH23" s="400"/>
      <c r="BI23" s="400"/>
      <c r="BJ23" s="400"/>
      <c r="BK23" s="400"/>
      <c r="BL23" s="400"/>
      <c r="BM23" s="401"/>
      <c r="BN23" s="407">
        <v>2054089</v>
      </c>
      <c r="BO23" s="408"/>
      <c r="BP23" s="408"/>
      <c r="BQ23" s="408"/>
      <c r="BR23" s="408"/>
      <c r="BS23" s="408"/>
      <c r="BT23" s="408"/>
      <c r="BU23" s="409"/>
      <c r="BV23" s="407">
        <v>1888621</v>
      </c>
      <c r="BW23" s="408"/>
      <c r="BX23" s="408"/>
      <c r="BY23" s="408"/>
      <c r="BZ23" s="408"/>
      <c r="CA23" s="408"/>
      <c r="CB23" s="408"/>
      <c r="CC23" s="409"/>
      <c r="CD23" s="176"/>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1"/>
      <c r="DK23" s="161"/>
      <c r="DL23" s="161"/>
      <c r="DM23" s="161"/>
      <c r="DN23" s="161"/>
      <c r="DO23" s="161"/>
    </row>
    <row r="24" spans="1:119" ht="18.75" customHeight="1" thickBot="1" x14ac:dyDescent="0.25">
      <c r="A24" s="162"/>
      <c r="B24" s="439"/>
      <c r="C24" s="440"/>
      <c r="D24" s="441"/>
      <c r="E24" s="380" t="s">
        <v>166</v>
      </c>
      <c r="F24" s="381"/>
      <c r="G24" s="381"/>
      <c r="H24" s="381"/>
      <c r="I24" s="381"/>
      <c r="J24" s="381"/>
      <c r="K24" s="382"/>
      <c r="L24" s="383">
        <v>1</v>
      </c>
      <c r="M24" s="384"/>
      <c r="N24" s="384"/>
      <c r="O24" s="384"/>
      <c r="P24" s="385"/>
      <c r="Q24" s="383">
        <v>6600</v>
      </c>
      <c r="R24" s="384"/>
      <c r="S24" s="384"/>
      <c r="T24" s="384"/>
      <c r="U24" s="384"/>
      <c r="V24" s="385"/>
      <c r="W24" s="449"/>
      <c r="X24" s="440"/>
      <c r="Y24" s="441"/>
      <c r="Z24" s="380" t="s">
        <v>167</v>
      </c>
      <c r="AA24" s="381"/>
      <c r="AB24" s="381"/>
      <c r="AC24" s="381"/>
      <c r="AD24" s="381"/>
      <c r="AE24" s="381"/>
      <c r="AF24" s="381"/>
      <c r="AG24" s="382"/>
      <c r="AH24" s="383">
        <v>38</v>
      </c>
      <c r="AI24" s="384"/>
      <c r="AJ24" s="384"/>
      <c r="AK24" s="384"/>
      <c r="AL24" s="385"/>
      <c r="AM24" s="383">
        <v>102296</v>
      </c>
      <c r="AN24" s="384"/>
      <c r="AO24" s="384"/>
      <c r="AP24" s="384"/>
      <c r="AQ24" s="384"/>
      <c r="AR24" s="385"/>
      <c r="AS24" s="383">
        <v>2692</v>
      </c>
      <c r="AT24" s="384"/>
      <c r="AU24" s="384"/>
      <c r="AV24" s="384"/>
      <c r="AW24" s="384"/>
      <c r="AX24" s="386"/>
      <c r="AY24" s="374" t="s">
        <v>168</v>
      </c>
      <c r="AZ24" s="375"/>
      <c r="BA24" s="375"/>
      <c r="BB24" s="375"/>
      <c r="BC24" s="375"/>
      <c r="BD24" s="375"/>
      <c r="BE24" s="375"/>
      <c r="BF24" s="375"/>
      <c r="BG24" s="375"/>
      <c r="BH24" s="375"/>
      <c r="BI24" s="375"/>
      <c r="BJ24" s="375"/>
      <c r="BK24" s="375"/>
      <c r="BL24" s="375"/>
      <c r="BM24" s="376"/>
      <c r="BN24" s="407">
        <v>1964341</v>
      </c>
      <c r="BO24" s="408"/>
      <c r="BP24" s="408"/>
      <c r="BQ24" s="408"/>
      <c r="BR24" s="408"/>
      <c r="BS24" s="408"/>
      <c r="BT24" s="408"/>
      <c r="BU24" s="409"/>
      <c r="BV24" s="407">
        <v>1774951</v>
      </c>
      <c r="BW24" s="408"/>
      <c r="BX24" s="408"/>
      <c r="BY24" s="408"/>
      <c r="BZ24" s="408"/>
      <c r="CA24" s="408"/>
      <c r="CB24" s="408"/>
      <c r="CC24" s="409"/>
      <c r="CD24" s="176"/>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1"/>
      <c r="DK24" s="161"/>
      <c r="DL24" s="161"/>
      <c r="DM24" s="161"/>
      <c r="DN24" s="161"/>
      <c r="DO24" s="161"/>
    </row>
    <row r="25" spans="1:119" s="161" customFormat="1" ht="18.75" customHeight="1" x14ac:dyDescent="0.2">
      <c r="A25" s="162"/>
      <c r="B25" s="439"/>
      <c r="C25" s="440"/>
      <c r="D25" s="441"/>
      <c r="E25" s="380" t="s">
        <v>169</v>
      </c>
      <c r="F25" s="381"/>
      <c r="G25" s="381"/>
      <c r="H25" s="381"/>
      <c r="I25" s="381"/>
      <c r="J25" s="381"/>
      <c r="K25" s="382"/>
      <c r="L25" s="383">
        <v>1</v>
      </c>
      <c r="M25" s="384"/>
      <c r="N25" s="384"/>
      <c r="O25" s="384"/>
      <c r="P25" s="385"/>
      <c r="Q25" s="383">
        <v>5650</v>
      </c>
      <c r="R25" s="384"/>
      <c r="S25" s="384"/>
      <c r="T25" s="384"/>
      <c r="U25" s="384"/>
      <c r="V25" s="385"/>
      <c r="W25" s="449"/>
      <c r="X25" s="440"/>
      <c r="Y25" s="441"/>
      <c r="Z25" s="380" t="s">
        <v>170</v>
      </c>
      <c r="AA25" s="381"/>
      <c r="AB25" s="381"/>
      <c r="AC25" s="381"/>
      <c r="AD25" s="381"/>
      <c r="AE25" s="381"/>
      <c r="AF25" s="381"/>
      <c r="AG25" s="382"/>
      <c r="AH25" s="383" t="s">
        <v>133</v>
      </c>
      <c r="AI25" s="384"/>
      <c r="AJ25" s="384"/>
      <c r="AK25" s="384"/>
      <c r="AL25" s="385"/>
      <c r="AM25" s="383" t="s">
        <v>133</v>
      </c>
      <c r="AN25" s="384"/>
      <c r="AO25" s="384"/>
      <c r="AP25" s="384"/>
      <c r="AQ25" s="384"/>
      <c r="AR25" s="385"/>
      <c r="AS25" s="383" t="s">
        <v>141</v>
      </c>
      <c r="AT25" s="384"/>
      <c r="AU25" s="384"/>
      <c r="AV25" s="384"/>
      <c r="AW25" s="384"/>
      <c r="AX25" s="386"/>
      <c r="AY25" s="399" t="s">
        <v>171</v>
      </c>
      <c r="AZ25" s="400"/>
      <c r="BA25" s="400"/>
      <c r="BB25" s="400"/>
      <c r="BC25" s="400"/>
      <c r="BD25" s="400"/>
      <c r="BE25" s="400"/>
      <c r="BF25" s="400"/>
      <c r="BG25" s="400"/>
      <c r="BH25" s="400"/>
      <c r="BI25" s="400"/>
      <c r="BJ25" s="400"/>
      <c r="BK25" s="400"/>
      <c r="BL25" s="400"/>
      <c r="BM25" s="401"/>
      <c r="BN25" s="402">
        <v>24558</v>
      </c>
      <c r="BO25" s="403"/>
      <c r="BP25" s="403"/>
      <c r="BQ25" s="403"/>
      <c r="BR25" s="403"/>
      <c r="BS25" s="403"/>
      <c r="BT25" s="403"/>
      <c r="BU25" s="404"/>
      <c r="BV25" s="402">
        <v>17288</v>
      </c>
      <c r="BW25" s="403"/>
      <c r="BX25" s="403"/>
      <c r="BY25" s="403"/>
      <c r="BZ25" s="403"/>
      <c r="CA25" s="403"/>
      <c r="CB25" s="403"/>
      <c r="CC25" s="404"/>
      <c r="CD25" s="176"/>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1" customFormat="1" ht="18.75" customHeight="1" x14ac:dyDescent="0.2">
      <c r="A26" s="162"/>
      <c r="B26" s="439"/>
      <c r="C26" s="440"/>
      <c r="D26" s="441"/>
      <c r="E26" s="380" t="s">
        <v>172</v>
      </c>
      <c r="F26" s="381"/>
      <c r="G26" s="381"/>
      <c r="H26" s="381"/>
      <c r="I26" s="381"/>
      <c r="J26" s="381"/>
      <c r="K26" s="382"/>
      <c r="L26" s="383">
        <v>1</v>
      </c>
      <c r="M26" s="384"/>
      <c r="N26" s="384"/>
      <c r="O26" s="384"/>
      <c r="P26" s="385"/>
      <c r="Q26" s="383">
        <v>5150</v>
      </c>
      <c r="R26" s="384"/>
      <c r="S26" s="384"/>
      <c r="T26" s="384"/>
      <c r="U26" s="384"/>
      <c r="V26" s="385"/>
      <c r="W26" s="449"/>
      <c r="X26" s="440"/>
      <c r="Y26" s="441"/>
      <c r="Z26" s="380" t="s">
        <v>173</v>
      </c>
      <c r="AA26" s="462"/>
      <c r="AB26" s="462"/>
      <c r="AC26" s="462"/>
      <c r="AD26" s="462"/>
      <c r="AE26" s="462"/>
      <c r="AF26" s="462"/>
      <c r="AG26" s="463"/>
      <c r="AH26" s="383">
        <v>3</v>
      </c>
      <c r="AI26" s="384"/>
      <c r="AJ26" s="384"/>
      <c r="AK26" s="384"/>
      <c r="AL26" s="385"/>
      <c r="AM26" s="383">
        <v>7410</v>
      </c>
      <c r="AN26" s="384"/>
      <c r="AO26" s="384"/>
      <c r="AP26" s="384"/>
      <c r="AQ26" s="384"/>
      <c r="AR26" s="385"/>
      <c r="AS26" s="383">
        <v>2470</v>
      </c>
      <c r="AT26" s="384"/>
      <c r="AU26" s="384"/>
      <c r="AV26" s="384"/>
      <c r="AW26" s="384"/>
      <c r="AX26" s="386"/>
      <c r="AY26" s="416" t="s">
        <v>174</v>
      </c>
      <c r="AZ26" s="417"/>
      <c r="BA26" s="417"/>
      <c r="BB26" s="417"/>
      <c r="BC26" s="417"/>
      <c r="BD26" s="417"/>
      <c r="BE26" s="417"/>
      <c r="BF26" s="417"/>
      <c r="BG26" s="417"/>
      <c r="BH26" s="417"/>
      <c r="BI26" s="417"/>
      <c r="BJ26" s="417"/>
      <c r="BK26" s="417"/>
      <c r="BL26" s="417"/>
      <c r="BM26" s="418"/>
      <c r="BN26" s="407" t="s">
        <v>124</v>
      </c>
      <c r="BO26" s="408"/>
      <c r="BP26" s="408"/>
      <c r="BQ26" s="408"/>
      <c r="BR26" s="408"/>
      <c r="BS26" s="408"/>
      <c r="BT26" s="408"/>
      <c r="BU26" s="409"/>
      <c r="BV26" s="407" t="s">
        <v>124</v>
      </c>
      <c r="BW26" s="408"/>
      <c r="BX26" s="408"/>
      <c r="BY26" s="408"/>
      <c r="BZ26" s="408"/>
      <c r="CA26" s="408"/>
      <c r="CB26" s="408"/>
      <c r="CC26" s="409"/>
      <c r="CD26" s="176"/>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5">
      <c r="A27" s="162"/>
      <c r="B27" s="439"/>
      <c r="C27" s="440"/>
      <c r="D27" s="441"/>
      <c r="E27" s="380" t="s">
        <v>175</v>
      </c>
      <c r="F27" s="381"/>
      <c r="G27" s="381"/>
      <c r="H27" s="381"/>
      <c r="I27" s="381"/>
      <c r="J27" s="381"/>
      <c r="K27" s="382"/>
      <c r="L27" s="383">
        <v>1</v>
      </c>
      <c r="M27" s="384"/>
      <c r="N27" s="384"/>
      <c r="O27" s="384"/>
      <c r="P27" s="385"/>
      <c r="Q27" s="383">
        <v>2100</v>
      </c>
      <c r="R27" s="384"/>
      <c r="S27" s="384"/>
      <c r="T27" s="384"/>
      <c r="U27" s="384"/>
      <c r="V27" s="385"/>
      <c r="W27" s="449"/>
      <c r="X27" s="440"/>
      <c r="Y27" s="441"/>
      <c r="Z27" s="380" t="s">
        <v>176</v>
      </c>
      <c r="AA27" s="381"/>
      <c r="AB27" s="381"/>
      <c r="AC27" s="381"/>
      <c r="AD27" s="381"/>
      <c r="AE27" s="381"/>
      <c r="AF27" s="381"/>
      <c r="AG27" s="382"/>
      <c r="AH27" s="383" t="s">
        <v>133</v>
      </c>
      <c r="AI27" s="384"/>
      <c r="AJ27" s="384"/>
      <c r="AK27" s="384"/>
      <c r="AL27" s="385"/>
      <c r="AM27" s="383" t="s">
        <v>124</v>
      </c>
      <c r="AN27" s="384"/>
      <c r="AO27" s="384"/>
      <c r="AP27" s="384"/>
      <c r="AQ27" s="384"/>
      <c r="AR27" s="385"/>
      <c r="AS27" s="383" t="s">
        <v>141</v>
      </c>
      <c r="AT27" s="384"/>
      <c r="AU27" s="384"/>
      <c r="AV27" s="384"/>
      <c r="AW27" s="384"/>
      <c r="AX27" s="386"/>
      <c r="AY27" s="413" t="s">
        <v>177</v>
      </c>
      <c r="AZ27" s="414"/>
      <c r="BA27" s="414"/>
      <c r="BB27" s="414"/>
      <c r="BC27" s="414"/>
      <c r="BD27" s="414"/>
      <c r="BE27" s="414"/>
      <c r="BF27" s="414"/>
      <c r="BG27" s="414"/>
      <c r="BH27" s="414"/>
      <c r="BI27" s="414"/>
      <c r="BJ27" s="414"/>
      <c r="BK27" s="414"/>
      <c r="BL27" s="414"/>
      <c r="BM27" s="415"/>
      <c r="BN27" s="410">
        <v>33217</v>
      </c>
      <c r="BO27" s="411"/>
      <c r="BP27" s="411"/>
      <c r="BQ27" s="411"/>
      <c r="BR27" s="411"/>
      <c r="BS27" s="411"/>
      <c r="BT27" s="411"/>
      <c r="BU27" s="412"/>
      <c r="BV27" s="410">
        <v>33214</v>
      </c>
      <c r="BW27" s="411"/>
      <c r="BX27" s="411"/>
      <c r="BY27" s="411"/>
      <c r="BZ27" s="411"/>
      <c r="CA27" s="411"/>
      <c r="CB27" s="411"/>
      <c r="CC27" s="412"/>
      <c r="CD27" s="178"/>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1"/>
      <c r="DK27" s="161"/>
      <c r="DL27" s="161"/>
      <c r="DM27" s="161"/>
      <c r="DN27" s="161"/>
      <c r="DO27" s="161"/>
    </row>
    <row r="28" spans="1:119" ht="18.75" customHeight="1" x14ac:dyDescent="0.2">
      <c r="A28" s="162"/>
      <c r="B28" s="439"/>
      <c r="C28" s="440"/>
      <c r="D28" s="441"/>
      <c r="E28" s="380" t="s">
        <v>178</v>
      </c>
      <c r="F28" s="381"/>
      <c r="G28" s="381"/>
      <c r="H28" s="381"/>
      <c r="I28" s="381"/>
      <c r="J28" s="381"/>
      <c r="K28" s="382"/>
      <c r="L28" s="383">
        <v>1</v>
      </c>
      <c r="M28" s="384"/>
      <c r="N28" s="384"/>
      <c r="O28" s="384"/>
      <c r="P28" s="385"/>
      <c r="Q28" s="383">
        <v>1700</v>
      </c>
      <c r="R28" s="384"/>
      <c r="S28" s="384"/>
      <c r="T28" s="384"/>
      <c r="U28" s="384"/>
      <c r="V28" s="385"/>
      <c r="W28" s="449"/>
      <c r="X28" s="440"/>
      <c r="Y28" s="441"/>
      <c r="Z28" s="380" t="s">
        <v>179</v>
      </c>
      <c r="AA28" s="381"/>
      <c r="AB28" s="381"/>
      <c r="AC28" s="381"/>
      <c r="AD28" s="381"/>
      <c r="AE28" s="381"/>
      <c r="AF28" s="381"/>
      <c r="AG28" s="382"/>
      <c r="AH28" s="383" t="s">
        <v>124</v>
      </c>
      <c r="AI28" s="384"/>
      <c r="AJ28" s="384"/>
      <c r="AK28" s="384"/>
      <c r="AL28" s="385"/>
      <c r="AM28" s="383" t="s">
        <v>141</v>
      </c>
      <c r="AN28" s="384"/>
      <c r="AO28" s="384"/>
      <c r="AP28" s="384"/>
      <c r="AQ28" s="384"/>
      <c r="AR28" s="385"/>
      <c r="AS28" s="383" t="s">
        <v>123</v>
      </c>
      <c r="AT28" s="384"/>
      <c r="AU28" s="384"/>
      <c r="AV28" s="384"/>
      <c r="AW28" s="384"/>
      <c r="AX28" s="386"/>
      <c r="AY28" s="390" t="s">
        <v>180</v>
      </c>
      <c r="AZ28" s="391"/>
      <c r="BA28" s="391"/>
      <c r="BB28" s="392"/>
      <c r="BC28" s="399" t="s">
        <v>42</v>
      </c>
      <c r="BD28" s="400"/>
      <c r="BE28" s="400"/>
      <c r="BF28" s="400"/>
      <c r="BG28" s="400"/>
      <c r="BH28" s="400"/>
      <c r="BI28" s="400"/>
      <c r="BJ28" s="400"/>
      <c r="BK28" s="400"/>
      <c r="BL28" s="400"/>
      <c r="BM28" s="401"/>
      <c r="BN28" s="402">
        <v>1862945</v>
      </c>
      <c r="BO28" s="403"/>
      <c r="BP28" s="403"/>
      <c r="BQ28" s="403"/>
      <c r="BR28" s="403"/>
      <c r="BS28" s="403"/>
      <c r="BT28" s="403"/>
      <c r="BU28" s="404"/>
      <c r="BV28" s="402">
        <v>1817313</v>
      </c>
      <c r="BW28" s="403"/>
      <c r="BX28" s="403"/>
      <c r="BY28" s="403"/>
      <c r="BZ28" s="403"/>
      <c r="CA28" s="403"/>
      <c r="CB28" s="403"/>
      <c r="CC28" s="404"/>
      <c r="CD28" s="176"/>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1"/>
      <c r="DK28" s="161"/>
      <c r="DL28" s="161"/>
      <c r="DM28" s="161"/>
      <c r="DN28" s="161"/>
      <c r="DO28" s="161"/>
    </row>
    <row r="29" spans="1:119" ht="18.75" customHeight="1" x14ac:dyDescent="0.2">
      <c r="A29" s="162"/>
      <c r="B29" s="439"/>
      <c r="C29" s="440"/>
      <c r="D29" s="441"/>
      <c r="E29" s="380" t="s">
        <v>181</v>
      </c>
      <c r="F29" s="381"/>
      <c r="G29" s="381"/>
      <c r="H29" s="381"/>
      <c r="I29" s="381"/>
      <c r="J29" s="381"/>
      <c r="K29" s="382"/>
      <c r="L29" s="383">
        <v>6</v>
      </c>
      <c r="M29" s="384"/>
      <c r="N29" s="384"/>
      <c r="O29" s="384"/>
      <c r="P29" s="385"/>
      <c r="Q29" s="383">
        <v>1600</v>
      </c>
      <c r="R29" s="384"/>
      <c r="S29" s="384"/>
      <c r="T29" s="384"/>
      <c r="U29" s="384"/>
      <c r="V29" s="385"/>
      <c r="W29" s="450"/>
      <c r="X29" s="451"/>
      <c r="Y29" s="452"/>
      <c r="Z29" s="380" t="s">
        <v>182</v>
      </c>
      <c r="AA29" s="381"/>
      <c r="AB29" s="381"/>
      <c r="AC29" s="381"/>
      <c r="AD29" s="381"/>
      <c r="AE29" s="381"/>
      <c r="AF29" s="381"/>
      <c r="AG29" s="382"/>
      <c r="AH29" s="383">
        <v>38</v>
      </c>
      <c r="AI29" s="384"/>
      <c r="AJ29" s="384"/>
      <c r="AK29" s="384"/>
      <c r="AL29" s="385"/>
      <c r="AM29" s="383">
        <v>102296</v>
      </c>
      <c r="AN29" s="384"/>
      <c r="AO29" s="384"/>
      <c r="AP29" s="384"/>
      <c r="AQ29" s="384"/>
      <c r="AR29" s="385"/>
      <c r="AS29" s="383">
        <v>2692</v>
      </c>
      <c r="AT29" s="384"/>
      <c r="AU29" s="384"/>
      <c r="AV29" s="384"/>
      <c r="AW29" s="384"/>
      <c r="AX29" s="386"/>
      <c r="AY29" s="393"/>
      <c r="AZ29" s="394"/>
      <c r="BA29" s="394"/>
      <c r="BB29" s="395"/>
      <c r="BC29" s="387" t="s">
        <v>183</v>
      </c>
      <c r="BD29" s="388"/>
      <c r="BE29" s="388"/>
      <c r="BF29" s="388"/>
      <c r="BG29" s="388"/>
      <c r="BH29" s="388"/>
      <c r="BI29" s="388"/>
      <c r="BJ29" s="388"/>
      <c r="BK29" s="388"/>
      <c r="BL29" s="388"/>
      <c r="BM29" s="389"/>
      <c r="BN29" s="407">
        <v>107886</v>
      </c>
      <c r="BO29" s="408"/>
      <c r="BP29" s="408"/>
      <c r="BQ29" s="408"/>
      <c r="BR29" s="408"/>
      <c r="BS29" s="408"/>
      <c r="BT29" s="408"/>
      <c r="BU29" s="409"/>
      <c r="BV29" s="407">
        <v>107747</v>
      </c>
      <c r="BW29" s="408"/>
      <c r="BX29" s="408"/>
      <c r="BY29" s="408"/>
      <c r="BZ29" s="408"/>
      <c r="CA29" s="408"/>
      <c r="CB29" s="408"/>
      <c r="CC29" s="409"/>
      <c r="CD29" s="178"/>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1"/>
      <c r="DK29" s="161"/>
      <c r="DL29" s="161"/>
      <c r="DM29" s="161"/>
      <c r="DN29" s="161"/>
      <c r="DO29" s="161"/>
    </row>
    <row r="30" spans="1:119" ht="18.75" customHeight="1" thickBot="1" x14ac:dyDescent="0.25">
      <c r="A30" s="162"/>
      <c r="B30" s="442"/>
      <c r="C30" s="443"/>
      <c r="D30" s="444"/>
      <c r="E30" s="453"/>
      <c r="F30" s="454"/>
      <c r="G30" s="454"/>
      <c r="H30" s="454"/>
      <c r="I30" s="454"/>
      <c r="J30" s="454"/>
      <c r="K30" s="455"/>
      <c r="L30" s="456"/>
      <c r="M30" s="457"/>
      <c r="N30" s="457"/>
      <c r="O30" s="457"/>
      <c r="P30" s="458"/>
      <c r="Q30" s="456"/>
      <c r="R30" s="457"/>
      <c r="S30" s="457"/>
      <c r="T30" s="457"/>
      <c r="U30" s="457"/>
      <c r="V30" s="458"/>
      <c r="W30" s="459" t="s">
        <v>184</v>
      </c>
      <c r="X30" s="460"/>
      <c r="Y30" s="460"/>
      <c r="Z30" s="460"/>
      <c r="AA30" s="460"/>
      <c r="AB30" s="460"/>
      <c r="AC30" s="460"/>
      <c r="AD30" s="460"/>
      <c r="AE30" s="460"/>
      <c r="AF30" s="460"/>
      <c r="AG30" s="461"/>
      <c r="AH30" s="371">
        <v>88.4</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734105</v>
      </c>
      <c r="BO30" s="411"/>
      <c r="BP30" s="411"/>
      <c r="BQ30" s="411"/>
      <c r="BR30" s="411"/>
      <c r="BS30" s="411"/>
      <c r="BT30" s="411"/>
      <c r="BU30" s="412"/>
      <c r="BV30" s="410">
        <v>737159</v>
      </c>
      <c r="BW30" s="411"/>
      <c r="BX30" s="411"/>
      <c r="BY30" s="411"/>
      <c r="BZ30" s="411"/>
      <c r="CA30" s="411"/>
      <c r="CB30" s="411"/>
      <c r="CC30" s="412"/>
      <c r="CD30" s="179"/>
      <c r="CE30" s="180"/>
      <c r="CF30" s="180"/>
      <c r="CG30" s="180"/>
      <c r="CH30" s="180"/>
      <c r="CI30" s="180"/>
      <c r="CJ30" s="180"/>
      <c r="CK30" s="180"/>
      <c r="CL30" s="180"/>
      <c r="CM30" s="180"/>
      <c r="CN30" s="180"/>
      <c r="CO30" s="180"/>
      <c r="CP30" s="180"/>
      <c r="CQ30" s="180"/>
      <c r="CR30" s="180"/>
      <c r="CS30" s="181"/>
      <c r="CT30" s="182"/>
      <c r="CU30" s="183"/>
      <c r="CV30" s="183"/>
      <c r="CW30" s="183"/>
      <c r="CX30" s="183"/>
      <c r="CY30" s="183"/>
      <c r="CZ30" s="183"/>
      <c r="DA30" s="184"/>
      <c r="DB30" s="182"/>
      <c r="DC30" s="183"/>
      <c r="DD30" s="183"/>
      <c r="DE30" s="183"/>
      <c r="DF30" s="183"/>
      <c r="DG30" s="183"/>
      <c r="DH30" s="183"/>
      <c r="DI30" s="184"/>
      <c r="DJ30" s="161"/>
      <c r="DK30" s="161"/>
      <c r="DL30" s="161"/>
      <c r="DM30" s="161"/>
      <c r="DN30" s="161"/>
      <c r="DO30" s="161"/>
    </row>
    <row r="31" spans="1:119" ht="13.5" customHeight="1" x14ac:dyDescent="0.2">
      <c r="A31" s="162"/>
      <c r="B31" s="185"/>
      <c r="C31" s="186"/>
      <c r="D31" s="186"/>
      <c r="E31" s="186"/>
      <c r="F31" s="186"/>
      <c r="G31" s="186"/>
      <c r="H31" s="186"/>
      <c r="I31" s="186"/>
      <c r="J31" s="186"/>
      <c r="K31" s="186"/>
      <c r="L31" s="186"/>
      <c r="M31" s="186"/>
      <c r="N31" s="186"/>
      <c r="O31" s="186"/>
      <c r="P31" s="186"/>
      <c r="Q31" s="186"/>
      <c r="R31" s="186"/>
      <c r="S31" s="186"/>
      <c r="T31" s="186"/>
      <c r="U31" s="186"/>
      <c r="V31" s="186"/>
      <c r="W31" s="186"/>
      <c r="X31" s="186"/>
      <c r="Y31" s="186"/>
      <c r="Z31" s="186"/>
      <c r="AA31" s="186"/>
      <c r="AB31" s="186"/>
      <c r="AC31" s="186"/>
      <c r="AD31" s="186"/>
      <c r="AE31" s="186"/>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186"/>
      <c r="BY31" s="186"/>
      <c r="BZ31" s="186"/>
      <c r="CA31" s="186"/>
      <c r="CB31" s="186"/>
      <c r="CC31" s="186"/>
      <c r="CD31" s="186"/>
      <c r="CE31" s="186"/>
      <c r="CF31" s="186"/>
      <c r="CG31" s="186"/>
      <c r="CH31" s="186"/>
      <c r="CI31" s="186"/>
      <c r="CJ31" s="186"/>
      <c r="CK31" s="186"/>
      <c r="CL31" s="186"/>
      <c r="CM31" s="186"/>
      <c r="CN31" s="186"/>
      <c r="CO31" s="186"/>
      <c r="CP31" s="186"/>
      <c r="CQ31" s="186"/>
      <c r="CR31" s="186"/>
      <c r="CS31" s="186"/>
      <c r="CT31" s="186"/>
      <c r="CU31" s="186"/>
      <c r="CV31" s="186"/>
      <c r="CW31" s="186"/>
      <c r="CX31" s="186"/>
      <c r="CY31" s="186"/>
      <c r="CZ31" s="186"/>
      <c r="DA31" s="186"/>
      <c r="DB31" s="186"/>
      <c r="DC31" s="186"/>
      <c r="DD31" s="186"/>
      <c r="DE31" s="186"/>
      <c r="DF31" s="186"/>
      <c r="DG31" s="186"/>
      <c r="DH31" s="186"/>
      <c r="DI31" s="187"/>
      <c r="DJ31" s="161"/>
      <c r="DK31" s="161"/>
      <c r="DL31" s="161"/>
      <c r="DM31" s="161"/>
      <c r="DN31" s="161"/>
      <c r="DO31" s="161"/>
    </row>
    <row r="32" spans="1:119" ht="13.5" customHeight="1" x14ac:dyDescent="0.2">
      <c r="A32" s="162"/>
      <c r="B32" s="188"/>
      <c r="C32" s="189" t="s">
        <v>185</v>
      </c>
      <c r="D32" s="189"/>
      <c r="E32" s="189"/>
      <c r="F32" s="186"/>
      <c r="G32" s="186"/>
      <c r="H32" s="186"/>
      <c r="I32" s="186"/>
      <c r="J32" s="186"/>
      <c r="K32" s="186"/>
      <c r="L32" s="186"/>
      <c r="M32" s="186"/>
      <c r="N32" s="186"/>
      <c r="O32" s="186"/>
      <c r="P32" s="186"/>
      <c r="Q32" s="186"/>
      <c r="R32" s="186"/>
      <c r="S32" s="186"/>
      <c r="T32" s="186"/>
      <c r="U32" s="186" t="s">
        <v>186</v>
      </c>
      <c r="V32" s="186"/>
      <c r="W32" s="186"/>
      <c r="X32" s="186"/>
      <c r="Y32" s="186"/>
      <c r="Z32" s="186"/>
      <c r="AA32" s="186"/>
      <c r="AB32" s="186"/>
      <c r="AC32" s="186"/>
      <c r="AD32" s="186"/>
      <c r="AE32" s="186"/>
      <c r="AF32" s="186"/>
      <c r="AG32" s="186"/>
      <c r="AH32" s="186"/>
      <c r="AI32" s="186"/>
      <c r="AJ32" s="186"/>
      <c r="AK32" s="186"/>
      <c r="AL32" s="186"/>
      <c r="AM32" s="190" t="s">
        <v>187</v>
      </c>
      <c r="AN32" s="186"/>
      <c r="AO32" s="186"/>
      <c r="AP32" s="186"/>
      <c r="AQ32" s="186"/>
      <c r="AR32" s="186"/>
      <c r="AS32" s="190"/>
      <c r="AT32" s="190"/>
      <c r="AU32" s="190"/>
      <c r="AV32" s="190"/>
      <c r="AW32" s="190"/>
      <c r="AX32" s="190"/>
      <c r="AY32" s="190"/>
      <c r="AZ32" s="190"/>
      <c r="BA32" s="190"/>
      <c r="BB32" s="186"/>
      <c r="BC32" s="190"/>
      <c r="BD32" s="186"/>
      <c r="BE32" s="190" t="s">
        <v>188</v>
      </c>
      <c r="BF32" s="186"/>
      <c r="BG32" s="186"/>
      <c r="BH32" s="186"/>
      <c r="BI32" s="186"/>
      <c r="BJ32" s="190"/>
      <c r="BK32" s="190"/>
      <c r="BL32" s="190"/>
      <c r="BM32" s="190"/>
      <c r="BN32" s="190"/>
      <c r="BO32" s="190"/>
      <c r="BP32" s="190"/>
      <c r="BQ32" s="190"/>
      <c r="BR32" s="186"/>
      <c r="BS32" s="186"/>
      <c r="BT32" s="186"/>
      <c r="BU32" s="186"/>
      <c r="BV32" s="186"/>
      <c r="BW32" s="186" t="s">
        <v>189</v>
      </c>
      <c r="BX32" s="186"/>
      <c r="BY32" s="186"/>
      <c r="BZ32" s="186"/>
      <c r="CA32" s="186"/>
      <c r="CB32" s="190"/>
      <c r="CC32" s="190"/>
      <c r="CD32" s="190"/>
      <c r="CE32" s="190"/>
      <c r="CF32" s="190"/>
      <c r="CG32" s="190"/>
      <c r="CH32" s="190"/>
      <c r="CI32" s="190"/>
      <c r="CJ32" s="190"/>
      <c r="CK32" s="190"/>
      <c r="CL32" s="190"/>
      <c r="CM32" s="190"/>
      <c r="CN32" s="190"/>
      <c r="CO32" s="190" t="s">
        <v>190</v>
      </c>
      <c r="CP32" s="190"/>
      <c r="CQ32" s="190"/>
      <c r="CR32" s="190"/>
      <c r="CS32" s="190"/>
      <c r="CT32" s="190"/>
      <c r="CU32" s="190"/>
      <c r="CV32" s="190"/>
      <c r="CW32" s="190"/>
      <c r="CX32" s="190"/>
      <c r="CY32" s="190"/>
      <c r="CZ32" s="190"/>
      <c r="DA32" s="190"/>
      <c r="DB32" s="190"/>
      <c r="DC32" s="190"/>
      <c r="DD32" s="190"/>
      <c r="DE32" s="190"/>
      <c r="DF32" s="190"/>
      <c r="DG32" s="190"/>
      <c r="DH32" s="190"/>
      <c r="DI32" s="187"/>
      <c r="DJ32" s="161"/>
      <c r="DK32" s="161"/>
      <c r="DL32" s="161"/>
      <c r="DM32" s="161"/>
      <c r="DN32" s="161"/>
      <c r="DO32" s="161"/>
    </row>
    <row r="33" spans="1:119" ht="13.5" customHeight="1" x14ac:dyDescent="0.2">
      <c r="A33" s="162"/>
      <c r="B33" s="188"/>
      <c r="C33" s="370" t="s">
        <v>191</v>
      </c>
      <c r="D33" s="370"/>
      <c r="E33" s="369" t="s">
        <v>192</v>
      </c>
      <c r="F33" s="369"/>
      <c r="G33" s="369"/>
      <c r="H33" s="369"/>
      <c r="I33" s="369"/>
      <c r="J33" s="369"/>
      <c r="K33" s="369"/>
      <c r="L33" s="369"/>
      <c r="M33" s="369"/>
      <c r="N33" s="369"/>
      <c r="O33" s="369"/>
      <c r="P33" s="369"/>
      <c r="Q33" s="369"/>
      <c r="R33" s="369"/>
      <c r="S33" s="369"/>
      <c r="T33" s="191"/>
      <c r="U33" s="370" t="s">
        <v>193</v>
      </c>
      <c r="V33" s="370"/>
      <c r="W33" s="369" t="s">
        <v>194</v>
      </c>
      <c r="X33" s="369"/>
      <c r="Y33" s="369"/>
      <c r="Z33" s="369"/>
      <c r="AA33" s="369"/>
      <c r="AB33" s="369"/>
      <c r="AC33" s="369"/>
      <c r="AD33" s="369"/>
      <c r="AE33" s="369"/>
      <c r="AF33" s="369"/>
      <c r="AG33" s="369"/>
      <c r="AH33" s="369"/>
      <c r="AI33" s="369"/>
      <c r="AJ33" s="369"/>
      <c r="AK33" s="369"/>
      <c r="AL33" s="191"/>
      <c r="AM33" s="370" t="s">
        <v>195</v>
      </c>
      <c r="AN33" s="370"/>
      <c r="AO33" s="369" t="s">
        <v>192</v>
      </c>
      <c r="AP33" s="369"/>
      <c r="AQ33" s="369"/>
      <c r="AR33" s="369"/>
      <c r="AS33" s="369"/>
      <c r="AT33" s="369"/>
      <c r="AU33" s="369"/>
      <c r="AV33" s="369"/>
      <c r="AW33" s="369"/>
      <c r="AX33" s="369"/>
      <c r="AY33" s="369"/>
      <c r="AZ33" s="369"/>
      <c r="BA33" s="369"/>
      <c r="BB33" s="369"/>
      <c r="BC33" s="369"/>
      <c r="BD33" s="192"/>
      <c r="BE33" s="369" t="s">
        <v>196</v>
      </c>
      <c r="BF33" s="369"/>
      <c r="BG33" s="369" t="s">
        <v>197</v>
      </c>
      <c r="BH33" s="369"/>
      <c r="BI33" s="369"/>
      <c r="BJ33" s="369"/>
      <c r="BK33" s="369"/>
      <c r="BL33" s="369"/>
      <c r="BM33" s="369"/>
      <c r="BN33" s="369"/>
      <c r="BO33" s="369"/>
      <c r="BP33" s="369"/>
      <c r="BQ33" s="369"/>
      <c r="BR33" s="369"/>
      <c r="BS33" s="369"/>
      <c r="BT33" s="369"/>
      <c r="BU33" s="369"/>
      <c r="BV33" s="192"/>
      <c r="BW33" s="370" t="s">
        <v>196</v>
      </c>
      <c r="BX33" s="370"/>
      <c r="BY33" s="369" t="s">
        <v>198</v>
      </c>
      <c r="BZ33" s="369"/>
      <c r="CA33" s="369"/>
      <c r="CB33" s="369"/>
      <c r="CC33" s="369"/>
      <c r="CD33" s="369"/>
      <c r="CE33" s="369"/>
      <c r="CF33" s="369"/>
      <c r="CG33" s="369"/>
      <c r="CH33" s="369"/>
      <c r="CI33" s="369"/>
      <c r="CJ33" s="369"/>
      <c r="CK33" s="369"/>
      <c r="CL33" s="369"/>
      <c r="CM33" s="369"/>
      <c r="CN33" s="191"/>
      <c r="CO33" s="370" t="s">
        <v>199</v>
      </c>
      <c r="CP33" s="370"/>
      <c r="CQ33" s="369" t="s">
        <v>200</v>
      </c>
      <c r="CR33" s="369"/>
      <c r="CS33" s="369"/>
      <c r="CT33" s="369"/>
      <c r="CU33" s="369"/>
      <c r="CV33" s="369"/>
      <c r="CW33" s="369"/>
      <c r="CX33" s="369"/>
      <c r="CY33" s="369"/>
      <c r="CZ33" s="369"/>
      <c r="DA33" s="369"/>
      <c r="DB33" s="369"/>
      <c r="DC33" s="369"/>
      <c r="DD33" s="369"/>
      <c r="DE33" s="369"/>
      <c r="DF33" s="191"/>
      <c r="DG33" s="368" t="s">
        <v>201</v>
      </c>
      <c r="DH33" s="368"/>
      <c r="DI33" s="193"/>
      <c r="DJ33" s="161"/>
      <c r="DK33" s="161"/>
      <c r="DL33" s="161"/>
      <c r="DM33" s="161"/>
      <c r="DN33" s="161"/>
      <c r="DO33" s="161"/>
    </row>
    <row r="34" spans="1:119" ht="32.25" customHeight="1" x14ac:dyDescent="0.2">
      <c r="A34" s="162"/>
      <c r="B34" s="188"/>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89"/>
      <c r="U34" s="366">
        <f>IF(W34="","",MAX(C34:D43)+1)</f>
        <v>2</v>
      </c>
      <c r="V34" s="366"/>
      <c r="W34" s="365" t="str">
        <f>IF('各会計、関係団体の財政状況及び健全化判断比率'!B28="","",'各会計、関係団体の財政状況及び健全化判断比率'!B28)</f>
        <v>国民健康保険事業会計（事業勘定）</v>
      </c>
      <c r="X34" s="365"/>
      <c r="Y34" s="365"/>
      <c r="Z34" s="365"/>
      <c r="AA34" s="365"/>
      <c r="AB34" s="365"/>
      <c r="AC34" s="365"/>
      <c r="AD34" s="365"/>
      <c r="AE34" s="365"/>
      <c r="AF34" s="365"/>
      <c r="AG34" s="365"/>
      <c r="AH34" s="365"/>
      <c r="AI34" s="365"/>
      <c r="AJ34" s="365"/>
      <c r="AK34" s="365"/>
      <c r="AL34" s="189"/>
      <c r="AM34" s="366" t="str">
        <f>IF(AO34="","",MAX(C34:D43,U34:V43)+1)</f>
        <v/>
      </c>
      <c r="AN34" s="366"/>
      <c r="AO34" s="365"/>
      <c r="AP34" s="365"/>
      <c r="AQ34" s="365"/>
      <c r="AR34" s="365"/>
      <c r="AS34" s="365"/>
      <c r="AT34" s="365"/>
      <c r="AU34" s="365"/>
      <c r="AV34" s="365"/>
      <c r="AW34" s="365"/>
      <c r="AX34" s="365"/>
      <c r="AY34" s="365"/>
      <c r="AZ34" s="365"/>
      <c r="BA34" s="365"/>
      <c r="BB34" s="365"/>
      <c r="BC34" s="365"/>
      <c r="BD34" s="189"/>
      <c r="BE34" s="366">
        <f>IF(BG34="","",MAX(C34:D43,U34:V43,AM34:AN43)+1)</f>
        <v>6</v>
      </c>
      <c r="BF34" s="366"/>
      <c r="BG34" s="365" t="str">
        <f>IF('各会計、関係団体の財政状況及び健全化判断比率'!B32="","",'各会計、関係団体の財政状況及び健全化判断比率'!B32)</f>
        <v>簡易水道事業会計</v>
      </c>
      <c r="BH34" s="365"/>
      <c r="BI34" s="365"/>
      <c r="BJ34" s="365"/>
      <c r="BK34" s="365"/>
      <c r="BL34" s="365"/>
      <c r="BM34" s="365"/>
      <c r="BN34" s="365"/>
      <c r="BO34" s="365"/>
      <c r="BP34" s="365"/>
      <c r="BQ34" s="365"/>
      <c r="BR34" s="365"/>
      <c r="BS34" s="365"/>
      <c r="BT34" s="365"/>
      <c r="BU34" s="365"/>
      <c r="BV34" s="189"/>
      <c r="BW34" s="366">
        <f>IF(BY34="","",MAX(C34:D43,U34:V43,AM34:AN43,BE34:BF43)+1)</f>
        <v>8</v>
      </c>
      <c r="BX34" s="366"/>
      <c r="BY34" s="365" t="str">
        <f>IF('各会計、関係団体の財政状況及び健全化判断比率'!B68="","",'各会計、関係団体の財政状況及び健全化判断比率'!B68)</f>
        <v>奈良県市町村総合事務組合</v>
      </c>
      <c r="BZ34" s="365"/>
      <c r="CA34" s="365"/>
      <c r="CB34" s="365"/>
      <c r="CC34" s="365"/>
      <c r="CD34" s="365"/>
      <c r="CE34" s="365"/>
      <c r="CF34" s="365"/>
      <c r="CG34" s="365"/>
      <c r="CH34" s="365"/>
      <c r="CI34" s="365"/>
      <c r="CJ34" s="365"/>
      <c r="CK34" s="365"/>
      <c r="CL34" s="365"/>
      <c r="CM34" s="365"/>
      <c r="CN34" s="189"/>
      <c r="CO34" s="366">
        <f>IF(CQ34="","",MAX(C34:D43,U34:V43,AM34:AN43,BE34:BF43,BW34:BX43)+1)</f>
        <v>14</v>
      </c>
      <c r="CP34" s="366"/>
      <c r="CQ34" s="365" t="str">
        <f>IF('各会計、関係団体の財政状況及び健全化判断比率'!BS7="","",'各会計、関係団体の財政状況及び健全化判断比率'!BS7)</f>
        <v>下北山むらづくりセンター</v>
      </c>
      <c r="CR34" s="365"/>
      <c r="CS34" s="365"/>
      <c r="CT34" s="365"/>
      <c r="CU34" s="365"/>
      <c r="CV34" s="365"/>
      <c r="CW34" s="365"/>
      <c r="CX34" s="365"/>
      <c r="CY34" s="365"/>
      <c r="CZ34" s="365"/>
      <c r="DA34" s="365"/>
      <c r="DB34" s="365"/>
      <c r="DC34" s="365"/>
      <c r="DD34" s="365"/>
      <c r="DE34" s="365"/>
      <c r="DF34" s="186"/>
      <c r="DG34" s="367" t="str">
        <f>IF('各会計、関係団体の財政状況及び健全化判断比率'!BR7="","",'各会計、関係団体の財政状況及び健全化判断比率'!BR7)</f>
        <v/>
      </c>
      <c r="DH34" s="367"/>
      <c r="DI34" s="193"/>
      <c r="DJ34" s="161"/>
      <c r="DK34" s="161"/>
      <c r="DL34" s="161"/>
      <c r="DM34" s="161"/>
      <c r="DN34" s="161"/>
      <c r="DO34" s="161"/>
    </row>
    <row r="35" spans="1:119" ht="32.25" customHeight="1" x14ac:dyDescent="0.2">
      <c r="A35" s="162"/>
      <c r="B35" s="188"/>
      <c r="C35" s="366" t="str">
        <f>IF(E35="","",C34+1)</f>
        <v/>
      </c>
      <c r="D35" s="366"/>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89"/>
      <c r="U35" s="366">
        <f>IF(W35="","",U34+1)</f>
        <v>3</v>
      </c>
      <c r="V35" s="366"/>
      <c r="W35" s="365" t="str">
        <f>IF('各会計、関係団体の財政状況及び健全化判断比率'!B29="","",'各会計、関係団体の財政状況及び健全化判断比率'!B29)</f>
        <v>国民健康保険事業会計（直診勘定）</v>
      </c>
      <c r="X35" s="365"/>
      <c r="Y35" s="365"/>
      <c r="Z35" s="365"/>
      <c r="AA35" s="365"/>
      <c r="AB35" s="365"/>
      <c r="AC35" s="365"/>
      <c r="AD35" s="365"/>
      <c r="AE35" s="365"/>
      <c r="AF35" s="365"/>
      <c r="AG35" s="365"/>
      <c r="AH35" s="365"/>
      <c r="AI35" s="365"/>
      <c r="AJ35" s="365"/>
      <c r="AK35" s="365"/>
      <c r="AL35" s="189"/>
      <c r="AM35" s="366" t="str">
        <f t="shared" ref="AM35:AM43" si="0">IF(AO35="","",AM34+1)</f>
        <v/>
      </c>
      <c r="AN35" s="366"/>
      <c r="AO35" s="365"/>
      <c r="AP35" s="365"/>
      <c r="AQ35" s="365"/>
      <c r="AR35" s="365"/>
      <c r="AS35" s="365"/>
      <c r="AT35" s="365"/>
      <c r="AU35" s="365"/>
      <c r="AV35" s="365"/>
      <c r="AW35" s="365"/>
      <c r="AX35" s="365"/>
      <c r="AY35" s="365"/>
      <c r="AZ35" s="365"/>
      <c r="BA35" s="365"/>
      <c r="BB35" s="365"/>
      <c r="BC35" s="365"/>
      <c r="BD35" s="189"/>
      <c r="BE35" s="366">
        <f t="shared" ref="BE35:BE43" si="1">IF(BG35="","",BE34+1)</f>
        <v>7</v>
      </c>
      <c r="BF35" s="366"/>
      <c r="BG35" s="365" t="str">
        <f>IF('各会計、関係団体の財政状況及び健全化判断比率'!B33="","",'各会計、関係団体の財政状況及び健全化判断比率'!B33)</f>
        <v>観光施設事業会計</v>
      </c>
      <c r="BH35" s="365"/>
      <c r="BI35" s="365"/>
      <c r="BJ35" s="365"/>
      <c r="BK35" s="365"/>
      <c r="BL35" s="365"/>
      <c r="BM35" s="365"/>
      <c r="BN35" s="365"/>
      <c r="BO35" s="365"/>
      <c r="BP35" s="365"/>
      <c r="BQ35" s="365"/>
      <c r="BR35" s="365"/>
      <c r="BS35" s="365"/>
      <c r="BT35" s="365"/>
      <c r="BU35" s="365"/>
      <c r="BV35" s="189"/>
      <c r="BW35" s="366">
        <f t="shared" ref="BW35:BW43" si="2">IF(BY35="","",BW34+1)</f>
        <v>9</v>
      </c>
      <c r="BX35" s="366"/>
      <c r="BY35" s="365" t="str">
        <f>IF('各会計、関係団体の財政状況及び健全化判断比率'!B69="","",'各会計、関係団体の財政状況及び健全化判断比率'!B69)</f>
        <v>上・下北山衛生一部事務組合</v>
      </c>
      <c r="BZ35" s="365"/>
      <c r="CA35" s="365"/>
      <c r="CB35" s="365"/>
      <c r="CC35" s="365"/>
      <c r="CD35" s="365"/>
      <c r="CE35" s="365"/>
      <c r="CF35" s="365"/>
      <c r="CG35" s="365"/>
      <c r="CH35" s="365"/>
      <c r="CI35" s="365"/>
      <c r="CJ35" s="365"/>
      <c r="CK35" s="365"/>
      <c r="CL35" s="365"/>
      <c r="CM35" s="365"/>
      <c r="CN35" s="189"/>
      <c r="CO35" s="366" t="str">
        <f t="shared" ref="CO35:CO43" si="3">IF(CQ35="","",CO34+1)</f>
        <v/>
      </c>
      <c r="CP35" s="366"/>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86"/>
      <c r="DG35" s="367" t="str">
        <f>IF('各会計、関係団体の財政状況及び健全化判断比率'!BR8="","",'各会計、関係団体の財政状況及び健全化判断比率'!BR8)</f>
        <v/>
      </c>
      <c r="DH35" s="367"/>
      <c r="DI35" s="193"/>
      <c r="DJ35" s="161"/>
      <c r="DK35" s="161"/>
      <c r="DL35" s="161"/>
      <c r="DM35" s="161"/>
      <c r="DN35" s="161"/>
      <c r="DO35" s="161"/>
    </row>
    <row r="36" spans="1:119" ht="32.25" customHeight="1" x14ac:dyDescent="0.2">
      <c r="A36" s="162"/>
      <c r="B36" s="188"/>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89"/>
      <c r="U36" s="366">
        <f t="shared" ref="U36:U43" si="4">IF(W36="","",U35+1)</f>
        <v>4</v>
      </c>
      <c r="V36" s="366"/>
      <c r="W36" s="365" t="str">
        <f>IF('各会計、関係団体の財政状況及び健全化判断比率'!B30="","",'各会計、関係団体の財政状況及び健全化判断比率'!B30)</f>
        <v>介護保険事業会計（保険事業勘定）</v>
      </c>
      <c r="X36" s="365"/>
      <c r="Y36" s="365"/>
      <c r="Z36" s="365"/>
      <c r="AA36" s="365"/>
      <c r="AB36" s="365"/>
      <c r="AC36" s="365"/>
      <c r="AD36" s="365"/>
      <c r="AE36" s="365"/>
      <c r="AF36" s="365"/>
      <c r="AG36" s="365"/>
      <c r="AH36" s="365"/>
      <c r="AI36" s="365"/>
      <c r="AJ36" s="365"/>
      <c r="AK36" s="365"/>
      <c r="AL36" s="189"/>
      <c r="AM36" s="366" t="str">
        <f t="shared" si="0"/>
        <v/>
      </c>
      <c r="AN36" s="366"/>
      <c r="AO36" s="365"/>
      <c r="AP36" s="365"/>
      <c r="AQ36" s="365"/>
      <c r="AR36" s="365"/>
      <c r="AS36" s="365"/>
      <c r="AT36" s="365"/>
      <c r="AU36" s="365"/>
      <c r="AV36" s="365"/>
      <c r="AW36" s="365"/>
      <c r="AX36" s="365"/>
      <c r="AY36" s="365"/>
      <c r="AZ36" s="365"/>
      <c r="BA36" s="365"/>
      <c r="BB36" s="365"/>
      <c r="BC36" s="365"/>
      <c r="BD36" s="189"/>
      <c r="BE36" s="366" t="str">
        <f t="shared" si="1"/>
        <v/>
      </c>
      <c r="BF36" s="366"/>
      <c r="BG36" s="365"/>
      <c r="BH36" s="365"/>
      <c r="BI36" s="365"/>
      <c r="BJ36" s="365"/>
      <c r="BK36" s="365"/>
      <c r="BL36" s="365"/>
      <c r="BM36" s="365"/>
      <c r="BN36" s="365"/>
      <c r="BO36" s="365"/>
      <c r="BP36" s="365"/>
      <c r="BQ36" s="365"/>
      <c r="BR36" s="365"/>
      <c r="BS36" s="365"/>
      <c r="BT36" s="365"/>
      <c r="BU36" s="365"/>
      <c r="BV36" s="189"/>
      <c r="BW36" s="366">
        <f t="shared" si="2"/>
        <v>10</v>
      </c>
      <c r="BX36" s="366"/>
      <c r="BY36" s="365" t="str">
        <f>IF('各会計、関係団体の財政状況及び健全化判断比率'!B70="","",'各会計、関係団体の財政状況及び健全化判断比率'!B70)</f>
        <v>奈良広域水質検査センター組合</v>
      </c>
      <c r="BZ36" s="365"/>
      <c r="CA36" s="365"/>
      <c r="CB36" s="365"/>
      <c r="CC36" s="365"/>
      <c r="CD36" s="365"/>
      <c r="CE36" s="365"/>
      <c r="CF36" s="365"/>
      <c r="CG36" s="365"/>
      <c r="CH36" s="365"/>
      <c r="CI36" s="365"/>
      <c r="CJ36" s="365"/>
      <c r="CK36" s="365"/>
      <c r="CL36" s="365"/>
      <c r="CM36" s="365"/>
      <c r="CN36" s="189"/>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86"/>
      <c r="DG36" s="367" t="str">
        <f>IF('各会計、関係団体の財政状況及び健全化判断比率'!BR9="","",'各会計、関係団体の財政状況及び健全化判断比率'!BR9)</f>
        <v/>
      </c>
      <c r="DH36" s="367"/>
      <c r="DI36" s="193"/>
      <c r="DJ36" s="161"/>
      <c r="DK36" s="161"/>
      <c r="DL36" s="161"/>
      <c r="DM36" s="161"/>
      <c r="DN36" s="161"/>
      <c r="DO36" s="161"/>
    </row>
    <row r="37" spans="1:119" ht="32.25" customHeight="1" x14ac:dyDescent="0.2">
      <c r="A37" s="162"/>
      <c r="B37" s="188"/>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89"/>
      <c r="U37" s="366">
        <f t="shared" si="4"/>
        <v>5</v>
      </c>
      <c r="V37" s="366"/>
      <c r="W37" s="365" t="str">
        <f>IF('各会計、関係団体の財政状況及び健全化判断比率'!B31="","",'各会計、関係団体の財政状況及び健全化判断比率'!B31)</f>
        <v>後期高齢者医療事業会計</v>
      </c>
      <c r="X37" s="365"/>
      <c r="Y37" s="365"/>
      <c r="Z37" s="365"/>
      <c r="AA37" s="365"/>
      <c r="AB37" s="365"/>
      <c r="AC37" s="365"/>
      <c r="AD37" s="365"/>
      <c r="AE37" s="365"/>
      <c r="AF37" s="365"/>
      <c r="AG37" s="365"/>
      <c r="AH37" s="365"/>
      <c r="AI37" s="365"/>
      <c r="AJ37" s="365"/>
      <c r="AK37" s="365"/>
      <c r="AL37" s="189"/>
      <c r="AM37" s="366" t="str">
        <f t="shared" si="0"/>
        <v/>
      </c>
      <c r="AN37" s="366"/>
      <c r="AO37" s="365"/>
      <c r="AP37" s="365"/>
      <c r="AQ37" s="365"/>
      <c r="AR37" s="365"/>
      <c r="AS37" s="365"/>
      <c r="AT37" s="365"/>
      <c r="AU37" s="365"/>
      <c r="AV37" s="365"/>
      <c r="AW37" s="365"/>
      <c r="AX37" s="365"/>
      <c r="AY37" s="365"/>
      <c r="AZ37" s="365"/>
      <c r="BA37" s="365"/>
      <c r="BB37" s="365"/>
      <c r="BC37" s="365"/>
      <c r="BD37" s="189"/>
      <c r="BE37" s="366" t="str">
        <f t="shared" si="1"/>
        <v/>
      </c>
      <c r="BF37" s="366"/>
      <c r="BG37" s="365"/>
      <c r="BH37" s="365"/>
      <c r="BI37" s="365"/>
      <c r="BJ37" s="365"/>
      <c r="BK37" s="365"/>
      <c r="BL37" s="365"/>
      <c r="BM37" s="365"/>
      <c r="BN37" s="365"/>
      <c r="BO37" s="365"/>
      <c r="BP37" s="365"/>
      <c r="BQ37" s="365"/>
      <c r="BR37" s="365"/>
      <c r="BS37" s="365"/>
      <c r="BT37" s="365"/>
      <c r="BU37" s="365"/>
      <c r="BV37" s="189"/>
      <c r="BW37" s="366">
        <f t="shared" si="2"/>
        <v>11</v>
      </c>
      <c r="BX37" s="366"/>
      <c r="BY37" s="365" t="str">
        <f>IF('各会計、関係団体の財政状況及び健全化判断比率'!B71="","",'各会計、関係団体の財政状況及び健全化判断比率'!B71)</f>
        <v>奈良県後期高齢者医療広域連合</v>
      </c>
      <c r="BZ37" s="365"/>
      <c r="CA37" s="365"/>
      <c r="CB37" s="365"/>
      <c r="CC37" s="365"/>
      <c r="CD37" s="365"/>
      <c r="CE37" s="365"/>
      <c r="CF37" s="365"/>
      <c r="CG37" s="365"/>
      <c r="CH37" s="365"/>
      <c r="CI37" s="365"/>
      <c r="CJ37" s="365"/>
      <c r="CK37" s="365"/>
      <c r="CL37" s="365"/>
      <c r="CM37" s="365"/>
      <c r="CN37" s="189"/>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86"/>
      <c r="DG37" s="367" t="str">
        <f>IF('各会計、関係団体の財政状況及び健全化判断比率'!BR10="","",'各会計、関係団体の財政状況及び健全化判断比率'!BR10)</f>
        <v/>
      </c>
      <c r="DH37" s="367"/>
      <c r="DI37" s="193"/>
      <c r="DJ37" s="161"/>
      <c r="DK37" s="161"/>
      <c r="DL37" s="161"/>
      <c r="DM37" s="161"/>
      <c r="DN37" s="161"/>
      <c r="DO37" s="161"/>
    </row>
    <row r="38" spans="1:119" ht="32.25" customHeight="1" x14ac:dyDescent="0.2">
      <c r="A38" s="162"/>
      <c r="B38" s="188"/>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89"/>
      <c r="U38" s="366" t="str">
        <f t="shared" si="4"/>
        <v/>
      </c>
      <c r="V38" s="366"/>
      <c r="W38" s="365"/>
      <c r="X38" s="365"/>
      <c r="Y38" s="365"/>
      <c r="Z38" s="365"/>
      <c r="AA38" s="365"/>
      <c r="AB38" s="365"/>
      <c r="AC38" s="365"/>
      <c r="AD38" s="365"/>
      <c r="AE38" s="365"/>
      <c r="AF38" s="365"/>
      <c r="AG38" s="365"/>
      <c r="AH38" s="365"/>
      <c r="AI38" s="365"/>
      <c r="AJ38" s="365"/>
      <c r="AK38" s="365"/>
      <c r="AL38" s="189"/>
      <c r="AM38" s="366" t="str">
        <f t="shared" si="0"/>
        <v/>
      </c>
      <c r="AN38" s="366"/>
      <c r="AO38" s="365"/>
      <c r="AP38" s="365"/>
      <c r="AQ38" s="365"/>
      <c r="AR38" s="365"/>
      <c r="AS38" s="365"/>
      <c r="AT38" s="365"/>
      <c r="AU38" s="365"/>
      <c r="AV38" s="365"/>
      <c r="AW38" s="365"/>
      <c r="AX38" s="365"/>
      <c r="AY38" s="365"/>
      <c r="AZ38" s="365"/>
      <c r="BA38" s="365"/>
      <c r="BB38" s="365"/>
      <c r="BC38" s="365"/>
      <c r="BD38" s="189"/>
      <c r="BE38" s="366" t="str">
        <f t="shared" si="1"/>
        <v/>
      </c>
      <c r="BF38" s="366"/>
      <c r="BG38" s="365"/>
      <c r="BH38" s="365"/>
      <c r="BI38" s="365"/>
      <c r="BJ38" s="365"/>
      <c r="BK38" s="365"/>
      <c r="BL38" s="365"/>
      <c r="BM38" s="365"/>
      <c r="BN38" s="365"/>
      <c r="BO38" s="365"/>
      <c r="BP38" s="365"/>
      <c r="BQ38" s="365"/>
      <c r="BR38" s="365"/>
      <c r="BS38" s="365"/>
      <c r="BT38" s="365"/>
      <c r="BU38" s="365"/>
      <c r="BV38" s="189"/>
      <c r="BW38" s="366">
        <f t="shared" si="2"/>
        <v>12</v>
      </c>
      <c r="BX38" s="366"/>
      <c r="BY38" s="365" t="str">
        <f>IF('各会計、関係団体の財政状況及び健全化判断比率'!B72="","",'各会計、関係団体の財政状況及び健全化判断比率'!B72)</f>
        <v>奈良県広域消防組合</v>
      </c>
      <c r="BZ38" s="365"/>
      <c r="CA38" s="365"/>
      <c r="CB38" s="365"/>
      <c r="CC38" s="365"/>
      <c r="CD38" s="365"/>
      <c r="CE38" s="365"/>
      <c r="CF38" s="365"/>
      <c r="CG38" s="365"/>
      <c r="CH38" s="365"/>
      <c r="CI38" s="365"/>
      <c r="CJ38" s="365"/>
      <c r="CK38" s="365"/>
      <c r="CL38" s="365"/>
      <c r="CM38" s="365"/>
      <c r="CN38" s="189"/>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86"/>
      <c r="DG38" s="367" t="str">
        <f>IF('各会計、関係団体の財政状況及び健全化判断比率'!BR11="","",'各会計、関係団体の財政状況及び健全化判断比率'!BR11)</f>
        <v/>
      </c>
      <c r="DH38" s="367"/>
      <c r="DI38" s="193"/>
      <c r="DJ38" s="161"/>
      <c r="DK38" s="161"/>
      <c r="DL38" s="161"/>
      <c r="DM38" s="161"/>
      <c r="DN38" s="161"/>
      <c r="DO38" s="161"/>
    </row>
    <row r="39" spans="1:119" ht="32.25" customHeight="1" x14ac:dyDescent="0.2">
      <c r="A39" s="162"/>
      <c r="B39" s="188"/>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89"/>
      <c r="U39" s="366" t="str">
        <f t="shared" si="4"/>
        <v/>
      </c>
      <c r="V39" s="366"/>
      <c r="W39" s="365"/>
      <c r="X39" s="365"/>
      <c r="Y39" s="365"/>
      <c r="Z39" s="365"/>
      <c r="AA39" s="365"/>
      <c r="AB39" s="365"/>
      <c r="AC39" s="365"/>
      <c r="AD39" s="365"/>
      <c r="AE39" s="365"/>
      <c r="AF39" s="365"/>
      <c r="AG39" s="365"/>
      <c r="AH39" s="365"/>
      <c r="AI39" s="365"/>
      <c r="AJ39" s="365"/>
      <c r="AK39" s="365"/>
      <c r="AL39" s="189"/>
      <c r="AM39" s="366" t="str">
        <f t="shared" si="0"/>
        <v/>
      </c>
      <c r="AN39" s="366"/>
      <c r="AO39" s="365"/>
      <c r="AP39" s="365"/>
      <c r="AQ39" s="365"/>
      <c r="AR39" s="365"/>
      <c r="AS39" s="365"/>
      <c r="AT39" s="365"/>
      <c r="AU39" s="365"/>
      <c r="AV39" s="365"/>
      <c r="AW39" s="365"/>
      <c r="AX39" s="365"/>
      <c r="AY39" s="365"/>
      <c r="AZ39" s="365"/>
      <c r="BA39" s="365"/>
      <c r="BB39" s="365"/>
      <c r="BC39" s="365"/>
      <c r="BD39" s="189"/>
      <c r="BE39" s="366" t="str">
        <f t="shared" si="1"/>
        <v/>
      </c>
      <c r="BF39" s="366"/>
      <c r="BG39" s="365"/>
      <c r="BH39" s="365"/>
      <c r="BI39" s="365"/>
      <c r="BJ39" s="365"/>
      <c r="BK39" s="365"/>
      <c r="BL39" s="365"/>
      <c r="BM39" s="365"/>
      <c r="BN39" s="365"/>
      <c r="BO39" s="365"/>
      <c r="BP39" s="365"/>
      <c r="BQ39" s="365"/>
      <c r="BR39" s="365"/>
      <c r="BS39" s="365"/>
      <c r="BT39" s="365"/>
      <c r="BU39" s="365"/>
      <c r="BV39" s="189"/>
      <c r="BW39" s="366">
        <f t="shared" si="2"/>
        <v>13</v>
      </c>
      <c r="BX39" s="366"/>
      <c r="BY39" s="365" t="str">
        <f>IF('各会計、関係団体の財政状況及び健全化判断比率'!B73="","",'各会計、関係団体の財政状況及び健全化判断比率'!B73)</f>
        <v>南和広域医療企業団</v>
      </c>
      <c r="BZ39" s="365"/>
      <c r="CA39" s="365"/>
      <c r="CB39" s="365"/>
      <c r="CC39" s="365"/>
      <c r="CD39" s="365"/>
      <c r="CE39" s="365"/>
      <c r="CF39" s="365"/>
      <c r="CG39" s="365"/>
      <c r="CH39" s="365"/>
      <c r="CI39" s="365"/>
      <c r="CJ39" s="365"/>
      <c r="CK39" s="365"/>
      <c r="CL39" s="365"/>
      <c r="CM39" s="365"/>
      <c r="CN39" s="189"/>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86"/>
      <c r="DG39" s="367" t="str">
        <f>IF('各会計、関係団体の財政状況及び健全化判断比率'!BR12="","",'各会計、関係団体の財政状況及び健全化判断比率'!BR12)</f>
        <v/>
      </c>
      <c r="DH39" s="367"/>
      <c r="DI39" s="193"/>
      <c r="DJ39" s="161"/>
      <c r="DK39" s="161"/>
      <c r="DL39" s="161"/>
      <c r="DM39" s="161"/>
      <c r="DN39" s="161"/>
      <c r="DO39" s="161"/>
    </row>
    <row r="40" spans="1:119" ht="32.25" customHeight="1" x14ac:dyDescent="0.2">
      <c r="A40" s="162"/>
      <c r="B40" s="188"/>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89"/>
      <c r="U40" s="366" t="str">
        <f t="shared" si="4"/>
        <v/>
      </c>
      <c r="V40" s="366"/>
      <c r="W40" s="365"/>
      <c r="X40" s="365"/>
      <c r="Y40" s="365"/>
      <c r="Z40" s="365"/>
      <c r="AA40" s="365"/>
      <c r="AB40" s="365"/>
      <c r="AC40" s="365"/>
      <c r="AD40" s="365"/>
      <c r="AE40" s="365"/>
      <c r="AF40" s="365"/>
      <c r="AG40" s="365"/>
      <c r="AH40" s="365"/>
      <c r="AI40" s="365"/>
      <c r="AJ40" s="365"/>
      <c r="AK40" s="365"/>
      <c r="AL40" s="189"/>
      <c r="AM40" s="366" t="str">
        <f t="shared" si="0"/>
        <v/>
      </c>
      <c r="AN40" s="366"/>
      <c r="AO40" s="365"/>
      <c r="AP40" s="365"/>
      <c r="AQ40" s="365"/>
      <c r="AR40" s="365"/>
      <c r="AS40" s="365"/>
      <c r="AT40" s="365"/>
      <c r="AU40" s="365"/>
      <c r="AV40" s="365"/>
      <c r="AW40" s="365"/>
      <c r="AX40" s="365"/>
      <c r="AY40" s="365"/>
      <c r="AZ40" s="365"/>
      <c r="BA40" s="365"/>
      <c r="BB40" s="365"/>
      <c r="BC40" s="365"/>
      <c r="BD40" s="189"/>
      <c r="BE40" s="366" t="str">
        <f t="shared" si="1"/>
        <v/>
      </c>
      <c r="BF40" s="366"/>
      <c r="BG40" s="365"/>
      <c r="BH40" s="365"/>
      <c r="BI40" s="365"/>
      <c r="BJ40" s="365"/>
      <c r="BK40" s="365"/>
      <c r="BL40" s="365"/>
      <c r="BM40" s="365"/>
      <c r="BN40" s="365"/>
      <c r="BO40" s="365"/>
      <c r="BP40" s="365"/>
      <c r="BQ40" s="365"/>
      <c r="BR40" s="365"/>
      <c r="BS40" s="365"/>
      <c r="BT40" s="365"/>
      <c r="BU40" s="365"/>
      <c r="BV40" s="189"/>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89"/>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86"/>
      <c r="DG40" s="367" t="str">
        <f>IF('各会計、関係団体の財政状況及び健全化判断比率'!BR13="","",'各会計、関係団体の財政状況及び健全化判断比率'!BR13)</f>
        <v/>
      </c>
      <c r="DH40" s="367"/>
      <c r="DI40" s="193"/>
      <c r="DJ40" s="161"/>
      <c r="DK40" s="161"/>
      <c r="DL40" s="161"/>
      <c r="DM40" s="161"/>
      <c r="DN40" s="161"/>
      <c r="DO40" s="161"/>
    </row>
    <row r="41" spans="1:119" ht="32.25" customHeight="1" x14ac:dyDescent="0.2">
      <c r="A41" s="162"/>
      <c r="B41" s="188"/>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89"/>
      <c r="U41" s="366" t="str">
        <f t="shared" si="4"/>
        <v/>
      </c>
      <c r="V41" s="366"/>
      <c r="W41" s="365"/>
      <c r="X41" s="365"/>
      <c r="Y41" s="365"/>
      <c r="Z41" s="365"/>
      <c r="AA41" s="365"/>
      <c r="AB41" s="365"/>
      <c r="AC41" s="365"/>
      <c r="AD41" s="365"/>
      <c r="AE41" s="365"/>
      <c r="AF41" s="365"/>
      <c r="AG41" s="365"/>
      <c r="AH41" s="365"/>
      <c r="AI41" s="365"/>
      <c r="AJ41" s="365"/>
      <c r="AK41" s="365"/>
      <c r="AL41" s="189"/>
      <c r="AM41" s="366" t="str">
        <f t="shared" si="0"/>
        <v/>
      </c>
      <c r="AN41" s="366"/>
      <c r="AO41" s="365"/>
      <c r="AP41" s="365"/>
      <c r="AQ41" s="365"/>
      <c r="AR41" s="365"/>
      <c r="AS41" s="365"/>
      <c r="AT41" s="365"/>
      <c r="AU41" s="365"/>
      <c r="AV41" s="365"/>
      <c r="AW41" s="365"/>
      <c r="AX41" s="365"/>
      <c r="AY41" s="365"/>
      <c r="AZ41" s="365"/>
      <c r="BA41" s="365"/>
      <c r="BB41" s="365"/>
      <c r="BC41" s="365"/>
      <c r="BD41" s="189"/>
      <c r="BE41" s="366" t="str">
        <f t="shared" si="1"/>
        <v/>
      </c>
      <c r="BF41" s="366"/>
      <c r="BG41" s="365"/>
      <c r="BH41" s="365"/>
      <c r="BI41" s="365"/>
      <c r="BJ41" s="365"/>
      <c r="BK41" s="365"/>
      <c r="BL41" s="365"/>
      <c r="BM41" s="365"/>
      <c r="BN41" s="365"/>
      <c r="BO41" s="365"/>
      <c r="BP41" s="365"/>
      <c r="BQ41" s="365"/>
      <c r="BR41" s="365"/>
      <c r="BS41" s="365"/>
      <c r="BT41" s="365"/>
      <c r="BU41" s="365"/>
      <c r="BV41" s="189"/>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89"/>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86"/>
      <c r="DG41" s="367" t="str">
        <f>IF('各会計、関係団体の財政状況及び健全化判断比率'!BR14="","",'各会計、関係団体の財政状況及び健全化判断比率'!BR14)</f>
        <v/>
      </c>
      <c r="DH41" s="367"/>
      <c r="DI41" s="193"/>
      <c r="DJ41" s="161"/>
      <c r="DK41" s="161"/>
      <c r="DL41" s="161"/>
      <c r="DM41" s="161"/>
      <c r="DN41" s="161"/>
      <c r="DO41" s="161"/>
    </row>
    <row r="42" spans="1:119" ht="32.25" customHeight="1" x14ac:dyDescent="0.2">
      <c r="A42" s="161"/>
      <c r="B42" s="188"/>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89"/>
      <c r="U42" s="366" t="str">
        <f t="shared" si="4"/>
        <v/>
      </c>
      <c r="V42" s="366"/>
      <c r="W42" s="365"/>
      <c r="X42" s="365"/>
      <c r="Y42" s="365"/>
      <c r="Z42" s="365"/>
      <c r="AA42" s="365"/>
      <c r="AB42" s="365"/>
      <c r="AC42" s="365"/>
      <c r="AD42" s="365"/>
      <c r="AE42" s="365"/>
      <c r="AF42" s="365"/>
      <c r="AG42" s="365"/>
      <c r="AH42" s="365"/>
      <c r="AI42" s="365"/>
      <c r="AJ42" s="365"/>
      <c r="AK42" s="365"/>
      <c r="AL42" s="189"/>
      <c r="AM42" s="366" t="str">
        <f t="shared" si="0"/>
        <v/>
      </c>
      <c r="AN42" s="366"/>
      <c r="AO42" s="365"/>
      <c r="AP42" s="365"/>
      <c r="AQ42" s="365"/>
      <c r="AR42" s="365"/>
      <c r="AS42" s="365"/>
      <c r="AT42" s="365"/>
      <c r="AU42" s="365"/>
      <c r="AV42" s="365"/>
      <c r="AW42" s="365"/>
      <c r="AX42" s="365"/>
      <c r="AY42" s="365"/>
      <c r="AZ42" s="365"/>
      <c r="BA42" s="365"/>
      <c r="BB42" s="365"/>
      <c r="BC42" s="365"/>
      <c r="BD42" s="189"/>
      <c r="BE42" s="366" t="str">
        <f t="shared" si="1"/>
        <v/>
      </c>
      <c r="BF42" s="366"/>
      <c r="BG42" s="365"/>
      <c r="BH42" s="365"/>
      <c r="BI42" s="365"/>
      <c r="BJ42" s="365"/>
      <c r="BK42" s="365"/>
      <c r="BL42" s="365"/>
      <c r="BM42" s="365"/>
      <c r="BN42" s="365"/>
      <c r="BO42" s="365"/>
      <c r="BP42" s="365"/>
      <c r="BQ42" s="365"/>
      <c r="BR42" s="365"/>
      <c r="BS42" s="365"/>
      <c r="BT42" s="365"/>
      <c r="BU42" s="365"/>
      <c r="BV42" s="189"/>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89"/>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86"/>
      <c r="DG42" s="367" t="str">
        <f>IF('各会計、関係団体の財政状況及び健全化判断比率'!BR15="","",'各会計、関係団体の財政状況及び健全化判断比率'!BR15)</f>
        <v/>
      </c>
      <c r="DH42" s="367"/>
      <c r="DI42" s="193"/>
      <c r="DJ42" s="161"/>
      <c r="DK42" s="161"/>
      <c r="DL42" s="161"/>
      <c r="DM42" s="161"/>
      <c r="DN42" s="161"/>
      <c r="DO42" s="161"/>
    </row>
    <row r="43" spans="1:119" ht="32.25" customHeight="1" x14ac:dyDescent="0.2">
      <c r="A43" s="161"/>
      <c r="B43" s="188"/>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89"/>
      <c r="U43" s="366" t="str">
        <f t="shared" si="4"/>
        <v/>
      </c>
      <c r="V43" s="366"/>
      <c r="W43" s="365"/>
      <c r="X43" s="365"/>
      <c r="Y43" s="365"/>
      <c r="Z43" s="365"/>
      <c r="AA43" s="365"/>
      <c r="AB43" s="365"/>
      <c r="AC43" s="365"/>
      <c r="AD43" s="365"/>
      <c r="AE43" s="365"/>
      <c r="AF43" s="365"/>
      <c r="AG43" s="365"/>
      <c r="AH43" s="365"/>
      <c r="AI43" s="365"/>
      <c r="AJ43" s="365"/>
      <c r="AK43" s="365"/>
      <c r="AL43" s="189"/>
      <c r="AM43" s="366" t="str">
        <f t="shared" si="0"/>
        <v/>
      </c>
      <c r="AN43" s="366"/>
      <c r="AO43" s="365"/>
      <c r="AP43" s="365"/>
      <c r="AQ43" s="365"/>
      <c r="AR43" s="365"/>
      <c r="AS43" s="365"/>
      <c r="AT43" s="365"/>
      <c r="AU43" s="365"/>
      <c r="AV43" s="365"/>
      <c r="AW43" s="365"/>
      <c r="AX43" s="365"/>
      <c r="AY43" s="365"/>
      <c r="AZ43" s="365"/>
      <c r="BA43" s="365"/>
      <c r="BB43" s="365"/>
      <c r="BC43" s="365"/>
      <c r="BD43" s="189"/>
      <c r="BE43" s="366" t="str">
        <f t="shared" si="1"/>
        <v/>
      </c>
      <c r="BF43" s="366"/>
      <c r="BG43" s="365"/>
      <c r="BH43" s="365"/>
      <c r="BI43" s="365"/>
      <c r="BJ43" s="365"/>
      <c r="BK43" s="365"/>
      <c r="BL43" s="365"/>
      <c r="BM43" s="365"/>
      <c r="BN43" s="365"/>
      <c r="BO43" s="365"/>
      <c r="BP43" s="365"/>
      <c r="BQ43" s="365"/>
      <c r="BR43" s="365"/>
      <c r="BS43" s="365"/>
      <c r="BT43" s="365"/>
      <c r="BU43" s="365"/>
      <c r="BV43" s="189"/>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89"/>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86"/>
      <c r="DG43" s="367" t="str">
        <f>IF('各会計、関係団体の財政状況及び健全化判断比率'!BR16="","",'各会計、関係団体の財政状況及び健全化判断比率'!BR16)</f>
        <v/>
      </c>
      <c r="DH43" s="367"/>
      <c r="DI43" s="193"/>
      <c r="DJ43" s="161"/>
      <c r="DK43" s="161"/>
      <c r="DL43" s="161"/>
      <c r="DM43" s="161"/>
      <c r="DN43" s="161"/>
      <c r="DO43" s="161"/>
    </row>
    <row r="44" spans="1:119" ht="13.5" customHeight="1" thickBot="1" x14ac:dyDescent="0.25">
      <c r="A44" s="161"/>
      <c r="B44" s="194"/>
      <c r="C44" s="195"/>
      <c r="D44" s="195"/>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195"/>
      <c r="AV44" s="195"/>
      <c r="AW44" s="195"/>
      <c r="AX44" s="195"/>
      <c r="AY44" s="195"/>
      <c r="AZ44" s="195"/>
      <c r="BA44" s="195"/>
      <c r="BB44" s="195"/>
      <c r="BC44" s="195"/>
      <c r="BD44" s="195"/>
      <c r="BE44" s="195"/>
      <c r="BF44" s="195"/>
      <c r="BG44" s="195"/>
      <c r="BH44" s="195"/>
      <c r="BI44" s="195"/>
      <c r="BJ44" s="195"/>
      <c r="BK44" s="195"/>
      <c r="BL44" s="195"/>
      <c r="BM44" s="195"/>
      <c r="BN44" s="195"/>
      <c r="BO44" s="195"/>
      <c r="BP44" s="195"/>
      <c r="BQ44" s="195"/>
      <c r="BR44" s="195"/>
      <c r="BS44" s="195"/>
      <c r="BT44" s="195"/>
      <c r="BU44" s="195"/>
      <c r="BV44" s="195"/>
      <c r="BW44" s="195"/>
      <c r="BX44" s="195"/>
      <c r="BY44" s="195"/>
      <c r="BZ44" s="195"/>
      <c r="CA44" s="195"/>
      <c r="CB44" s="195"/>
      <c r="CC44" s="195"/>
      <c r="CD44" s="195"/>
      <c r="CE44" s="195"/>
      <c r="CF44" s="195"/>
      <c r="CG44" s="195"/>
      <c r="CH44" s="195"/>
      <c r="CI44" s="195"/>
      <c r="CJ44" s="195"/>
      <c r="CK44" s="195"/>
      <c r="CL44" s="195"/>
      <c r="CM44" s="195"/>
      <c r="CN44" s="195"/>
      <c r="CO44" s="195"/>
      <c r="CP44" s="195"/>
      <c r="CQ44" s="195"/>
      <c r="CR44" s="195"/>
      <c r="CS44" s="195"/>
      <c r="CT44" s="195"/>
      <c r="CU44" s="195"/>
      <c r="CV44" s="195"/>
      <c r="CW44" s="195"/>
      <c r="CX44" s="195"/>
      <c r="CY44" s="195"/>
      <c r="CZ44" s="195"/>
      <c r="DA44" s="195"/>
      <c r="DB44" s="195"/>
      <c r="DC44" s="195"/>
      <c r="DD44" s="195"/>
      <c r="DE44" s="195"/>
      <c r="DF44" s="195"/>
      <c r="DG44" s="195"/>
      <c r="DH44" s="195"/>
      <c r="DI44" s="196"/>
      <c r="DJ44" s="161"/>
      <c r="DK44" s="161"/>
      <c r="DL44" s="161"/>
      <c r="DM44" s="161"/>
      <c r="DN44" s="161"/>
      <c r="DO44" s="161"/>
    </row>
    <row r="45" spans="1:119" x14ac:dyDescent="0.2">
      <c r="A45" s="161"/>
      <c r="B45" s="161"/>
      <c r="C45" s="161"/>
      <c r="D45" s="161"/>
      <c r="E45" s="161"/>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1"/>
      <c r="AY45" s="161"/>
      <c r="AZ45" s="161"/>
      <c r="BA45" s="161"/>
      <c r="BB45" s="161"/>
      <c r="BC45" s="161"/>
      <c r="BD45" s="161"/>
      <c r="BE45" s="161"/>
      <c r="BF45" s="161"/>
      <c r="BG45" s="161"/>
      <c r="BH45" s="161"/>
      <c r="BI45" s="161"/>
      <c r="BJ45" s="161"/>
      <c r="BK45" s="161"/>
      <c r="BL45" s="161"/>
      <c r="BM45" s="161"/>
      <c r="BN45" s="161"/>
      <c r="BO45" s="161"/>
      <c r="BP45" s="161"/>
      <c r="BQ45" s="161"/>
      <c r="BR45" s="161"/>
      <c r="BS45" s="161"/>
      <c r="BT45" s="161"/>
      <c r="BU45" s="161"/>
      <c r="BV45" s="161"/>
      <c r="BW45" s="161"/>
      <c r="BX45" s="161"/>
      <c r="BY45" s="161"/>
      <c r="BZ45" s="161"/>
      <c r="CA45" s="161"/>
      <c r="CB45" s="161"/>
      <c r="CC45" s="161"/>
      <c r="CD45" s="161"/>
      <c r="CE45" s="161"/>
      <c r="CF45" s="161"/>
      <c r="CG45" s="161"/>
      <c r="CH45" s="161"/>
      <c r="CI45" s="161"/>
      <c r="CJ45" s="161"/>
      <c r="CK45" s="161"/>
      <c r="CL45" s="161"/>
      <c r="CM45" s="161"/>
      <c r="CN45" s="161"/>
      <c r="CO45" s="161"/>
      <c r="CP45" s="161"/>
      <c r="CQ45" s="161"/>
      <c r="CR45" s="161"/>
      <c r="CS45" s="161"/>
      <c r="CT45" s="161"/>
      <c r="CU45" s="161"/>
      <c r="CV45" s="161"/>
      <c r="CW45" s="161"/>
      <c r="CX45" s="161"/>
      <c r="CY45" s="161"/>
      <c r="CZ45" s="161"/>
      <c r="DA45" s="161"/>
      <c r="DB45" s="161"/>
      <c r="DC45" s="161"/>
      <c r="DD45" s="161"/>
      <c r="DE45" s="161"/>
      <c r="DF45" s="161"/>
      <c r="DG45" s="161"/>
      <c r="DH45" s="161"/>
      <c r="DI45" s="161"/>
      <c r="DJ45" s="161"/>
      <c r="DK45" s="161"/>
      <c r="DL45" s="161"/>
      <c r="DM45" s="161"/>
      <c r="DN45" s="161"/>
      <c r="DO45" s="161"/>
    </row>
    <row r="46" spans="1:119" x14ac:dyDescent="0.2">
      <c r="B46" s="161" t="s">
        <v>202</v>
      </c>
      <c r="C46" s="161"/>
      <c r="D46" s="161"/>
      <c r="E46" s="161" t="s">
        <v>203</v>
      </c>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61"/>
      <c r="AO46" s="161"/>
      <c r="AP46" s="161"/>
      <c r="AQ46" s="161"/>
      <c r="AR46" s="161"/>
      <c r="AS46" s="161"/>
      <c r="AT46" s="161"/>
      <c r="AU46" s="161"/>
      <c r="AV46" s="161"/>
      <c r="AW46" s="161"/>
      <c r="AX46" s="161"/>
      <c r="AY46" s="161"/>
      <c r="AZ46" s="161"/>
      <c r="BA46" s="161"/>
      <c r="BB46" s="161"/>
      <c r="BC46" s="161"/>
      <c r="BD46" s="161"/>
      <c r="BE46" s="161"/>
      <c r="BF46" s="161"/>
      <c r="BG46" s="161"/>
      <c r="BH46" s="161"/>
      <c r="BI46" s="161"/>
      <c r="BJ46" s="161"/>
      <c r="BK46" s="161"/>
      <c r="BL46" s="161"/>
      <c r="BM46" s="161"/>
      <c r="BN46" s="161"/>
      <c r="BO46" s="161"/>
      <c r="BP46" s="161"/>
      <c r="BQ46" s="161"/>
      <c r="BR46" s="161"/>
      <c r="BS46" s="161"/>
      <c r="BT46" s="161"/>
      <c r="BU46" s="161"/>
      <c r="BV46" s="161"/>
      <c r="BW46" s="161"/>
      <c r="BX46" s="161"/>
      <c r="BY46" s="161"/>
      <c r="BZ46" s="161"/>
      <c r="CA46" s="161"/>
      <c r="CB46" s="161"/>
      <c r="CC46" s="161"/>
      <c r="CD46" s="161"/>
      <c r="CE46" s="161"/>
      <c r="CF46" s="161"/>
      <c r="CG46" s="161"/>
      <c r="CH46" s="161"/>
      <c r="CI46" s="161"/>
      <c r="CJ46" s="161"/>
      <c r="CK46" s="161"/>
      <c r="CL46" s="161"/>
      <c r="CM46" s="161"/>
      <c r="CN46" s="161"/>
      <c r="CO46" s="161"/>
      <c r="CP46" s="161"/>
      <c r="CQ46" s="161"/>
      <c r="CR46" s="161"/>
      <c r="CS46" s="161"/>
      <c r="CT46" s="161"/>
      <c r="CU46" s="161"/>
      <c r="CV46" s="161"/>
      <c r="CW46" s="161"/>
      <c r="CX46" s="161"/>
      <c r="CY46" s="161"/>
      <c r="CZ46" s="161"/>
      <c r="DA46" s="161"/>
      <c r="DB46" s="161"/>
      <c r="DC46" s="161"/>
      <c r="DD46" s="161"/>
      <c r="DE46" s="161"/>
      <c r="DF46" s="161"/>
      <c r="DG46" s="161"/>
      <c r="DH46" s="161"/>
      <c r="DI46" s="161"/>
    </row>
    <row r="47" spans="1:119" x14ac:dyDescent="0.2">
      <c r="B47" s="161"/>
      <c r="C47" s="161"/>
      <c r="D47" s="161"/>
      <c r="E47" s="161" t="s">
        <v>204</v>
      </c>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61"/>
      <c r="AO47" s="161"/>
      <c r="AP47" s="161"/>
      <c r="AQ47" s="161"/>
      <c r="AR47" s="161"/>
      <c r="AS47" s="161"/>
      <c r="AT47" s="161"/>
      <c r="AU47" s="161"/>
      <c r="AV47" s="161"/>
      <c r="AW47" s="161"/>
      <c r="AX47" s="161"/>
      <c r="AY47" s="161"/>
      <c r="AZ47" s="161"/>
      <c r="BA47" s="161"/>
      <c r="BB47" s="161"/>
      <c r="BC47" s="161"/>
      <c r="BD47" s="161"/>
      <c r="BE47" s="161"/>
      <c r="BF47" s="161"/>
      <c r="BG47" s="161"/>
      <c r="BH47" s="161"/>
      <c r="BI47" s="161"/>
      <c r="BJ47" s="161"/>
      <c r="BK47" s="161"/>
      <c r="BL47" s="161"/>
      <c r="BM47" s="161"/>
      <c r="BN47" s="161"/>
      <c r="BO47" s="161"/>
      <c r="BP47" s="161"/>
      <c r="BQ47" s="161"/>
      <c r="BR47" s="161"/>
      <c r="BS47" s="161"/>
      <c r="BT47" s="161"/>
      <c r="BU47" s="161"/>
      <c r="BV47" s="161"/>
      <c r="BW47" s="161"/>
      <c r="BX47" s="161"/>
      <c r="BY47" s="161"/>
      <c r="BZ47" s="161"/>
      <c r="CA47" s="161"/>
      <c r="CB47" s="161"/>
      <c r="CC47" s="161"/>
      <c r="CD47" s="161"/>
      <c r="CE47" s="161"/>
      <c r="CF47" s="161"/>
      <c r="CG47" s="161"/>
      <c r="CH47" s="161"/>
      <c r="CI47" s="161"/>
      <c r="CJ47" s="161"/>
      <c r="CK47" s="161"/>
      <c r="CL47" s="161"/>
      <c r="CM47" s="161"/>
      <c r="CN47" s="161"/>
      <c r="CO47" s="161"/>
      <c r="CP47" s="161"/>
      <c r="CQ47" s="161"/>
      <c r="CR47" s="161"/>
      <c r="CS47" s="161"/>
      <c r="CT47" s="161"/>
      <c r="CU47" s="161"/>
      <c r="CV47" s="161"/>
      <c r="CW47" s="161"/>
      <c r="CX47" s="161"/>
      <c r="CY47" s="161"/>
      <c r="CZ47" s="161"/>
      <c r="DA47" s="161"/>
      <c r="DB47" s="161"/>
      <c r="DC47" s="161"/>
      <c r="DD47" s="161"/>
      <c r="DE47" s="161"/>
      <c r="DF47" s="161"/>
      <c r="DG47" s="161"/>
      <c r="DH47" s="161"/>
      <c r="DI47" s="161"/>
    </row>
    <row r="48" spans="1:119" x14ac:dyDescent="0.2">
      <c r="B48" s="161"/>
      <c r="C48" s="161"/>
      <c r="D48" s="161"/>
      <c r="E48" s="161" t="s">
        <v>205</v>
      </c>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AP48" s="161"/>
      <c r="AQ48" s="161"/>
      <c r="AR48" s="161"/>
      <c r="AS48" s="161"/>
      <c r="AT48" s="161"/>
      <c r="AU48" s="161"/>
      <c r="AV48" s="161"/>
      <c r="AW48" s="161"/>
      <c r="AX48" s="161"/>
      <c r="AY48" s="161"/>
      <c r="AZ48" s="161"/>
      <c r="BA48" s="161"/>
      <c r="BB48" s="161"/>
      <c r="BC48" s="161"/>
      <c r="BD48" s="161"/>
      <c r="BE48" s="161"/>
      <c r="BF48" s="161"/>
      <c r="BG48" s="161"/>
      <c r="BH48" s="161"/>
      <c r="BI48" s="161"/>
      <c r="BJ48" s="161"/>
      <c r="BK48" s="161"/>
      <c r="BL48" s="161"/>
      <c r="BM48" s="161"/>
      <c r="BN48" s="161"/>
      <c r="BO48" s="161"/>
      <c r="BP48" s="161"/>
      <c r="BQ48" s="161"/>
      <c r="BR48" s="161"/>
      <c r="BS48" s="161"/>
      <c r="BT48" s="161"/>
      <c r="BU48" s="161"/>
      <c r="BV48" s="161"/>
      <c r="BW48" s="161"/>
      <c r="BX48" s="161"/>
      <c r="BY48" s="161"/>
      <c r="BZ48" s="161"/>
      <c r="CA48" s="161"/>
      <c r="CB48" s="161"/>
      <c r="CC48" s="161"/>
      <c r="CD48" s="161"/>
      <c r="CE48" s="161"/>
      <c r="CF48" s="161"/>
      <c r="CG48" s="161"/>
      <c r="CH48" s="161"/>
      <c r="CI48" s="161"/>
      <c r="CJ48" s="161"/>
      <c r="CK48" s="161"/>
      <c r="CL48" s="161"/>
      <c r="CM48" s="161"/>
      <c r="CN48" s="161"/>
      <c r="CO48" s="161"/>
      <c r="CP48" s="161"/>
      <c r="CQ48" s="161"/>
      <c r="CR48" s="161"/>
      <c r="CS48" s="161"/>
      <c r="CT48" s="161"/>
      <c r="CU48" s="161"/>
      <c r="CV48" s="161"/>
      <c r="CW48" s="161"/>
      <c r="CX48" s="161"/>
      <c r="CY48" s="161"/>
      <c r="CZ48" s="161"/>
      <c r="DA48" s="161"/>
      <c r="DB48" s="161"/>
      <c r="DC48" s="161"/>
      <c r="DD48" s="161"/>
      <c r="DE48" s="161"/>
      <c r="DF48" s="161"/>
      <c r="DG48" s="161"/>
      <c r="DH48" s="161"/>
      <c r="DI48" s="161"/>
    </row>
    <row r="49" spans="5:5" x14ac:dyDescent="0.2">
      <c r="E49" s="197" t="s">
        <v>206</v>
      </c>
    </row>
    <row r="50" spans="5:5" x14ac:dyDescent="0.2">
      <c r="E50" s="163" t="s">
        <v>207</v>
      </c>
    </row>
    <row r="51" spans="5:5" x14ac:dyDescent="0.2">
      <c r="E51" s="163" t="s">
        <v>208</v>
      </c>
    </row>
    <row r="52" spans="5:5" x14ac:dyDescent="0.2">
      <c r="E52" s="163" t="s">
        <v>209</v>
      </c>
    </row>
    <row r="53" spans="5:5" x14ac:dyDescent="0.2">
      <c r="E53" s="163" t="s">
        <v>210</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W3XtWUttCfAtHUjqvR32QXEb/Al/NA1D7YeXpFunl71yd/UU1+2INDJBKbV1IZqbwqu2317c82xe27RaHrdNUw==" saltValue="cFf71M7vmWnWZylEuSdR+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2">
      <c r="A34" s="22"/>
      <c r="B34" s="31"/>
      <c r="C34" s="1186" t="s">
        <v>553</v>
      </c>
      <c r="D34" s="1186"/>
      <c r="E34" s="1187"/>
      <c r="F34" s="32">
        <v>2.87</v>
      </c>
      <c r="G34" s="33">
        <v>4.87</v>
      </c>
      <c r="H34" s="33">
        <v>4.4400000000000004</v>
      </c>
      <c r="I34" s="33">
        <v>3.59</v>
      </c>
      <c r="J34" s="34">
        <v>8.8000000000000007</v>
      </c>
      <c r="K34" s="22"/>
      <c r="L34" s="22"/>
      <c r="M34" s="22"/>
      <c r="N34" s="22"/>
      <c r="O34" s="22"/>
      <c r="P34" s="22"/>
    </row>
    <row r="35" spans="1:16" ht="39" customHeight="1" x14ac:dyDescent="0.2">
      <c r="A35" s="22"/>
      <c r="B35" s="35"/>
      <c r="C35" s="1180" t="s">
        <v>554</v>
      </c>
      <c r="D35" s="1181"/>
      <c r="E35" s="1182"/>
      <c r="F35" s="36">
        <v>1.38</v>
      </c>
      <c r="G35" s="37">
        <v>1.21</v>
      </c>
      <c r="H35" s="37">
        <v>0.32</v>
      </c>
      <c r="I35" s="37">
        <v>0.53</v>
      </c>
      <c r="J35" s="38">
        <v>0.49</v>
      </c>
      <c r="K35" s="22"/>
      <c r="L35" s="22"/>
      <c r="M35" s="22"/>
      <c r="N35" s="22"/>
      <c r="O35" s="22"/>
      <c r="P35" s="22"/>
    </row>
    <row r="36" spans="1:16" ht="39" customHeight="1" x14ac:dyDescent="0.2">
      <c r="A36" s="22"/>
      <c r="B36" s="35"/>
      <c r="C36" s="1180" t="s">
        <v>555</v>
      </c>
      <c r="D36" s="1181"/>
      <c r="E36" s="1182"/>
      <c r="F36" s="36">
        <v>0.51</v>
      </c>
      <c r="G36" s="37">
        <v>0.67</v>
      </c>
      <c r="H36" s="37">
        <v>0.6</v>
      </c>
      <c r="I36" s="37">
        <v>0.63</v>
      </c>
      <c r="J36" s="38">
        <v>0.47</v>
      </c>
      <c r="K36" s="22"/>
      <c r="L36" s="22"/>
      <c r="M36" s="22"/>
      <c r="N36" s="22"/>
      <c r="O36" s="22"/>
      <c r="P36" s="22"/>
    </row>
    <row r="37" spans="1:16" ht="39" customHeight="1" x14ac:dyDescent="0.2">
      <c r="A37" s="22"/>
      <c r="B37" s="35"/>
      <c r="C37" s="1180" t="s">
        <v>556</v>
      </c>
      <c r="D37" s="1181"/>
      <c r="E37" s="1182"/>
      <c r="F37" s="36">
        <v>0.77</v>
      </c>
      <c r="G37" s="37">
        <v>0.2</v>
      </c>
      <c r="H37" s="37">
        <v>1.08</v>
      </c>
      <c r="I37" s="37">
        <v>1.02</v>
      </c>
      <c r="J37" s="38">
        <v>0.46</v>
      </c>
      <c r="K37" s="22"/>
      <c r="L37" s="22"/>
      <c r="M37" s="22"/>
      <c r="N37" s="22"/>
      <c r="O37" s="22"/>
      <c r="P37" s="22"/>
    </row>
    <row r="38" spans="1:16" ht="39" customHeight="1" x14ac:dyDescent="0.2">
      <c r="A38" s="22"/>
      <c r="B38" s="35"/>
      <c r="C38" s="1180" t="s">
        <v>557</v>
      </c>
      <c r="D38" s="1181"/>
      <c r="E38" s="1182"/>
      <c r="F38" s="36">
        <v>0.26</v>
      </c>
      <c r="G38" s="37">
        <v>0.17</v>
      </c>
      <c r="H38" s="37">
        <v>0.34</v>
      </c>
      <c r="I38" s="37">
        <v>0.19</v>
      </c>
      <c r="J38" s="38">
        <v>0.15</v>
      </c>
      <c r="K38" s="22"/>
      <c r="L38" s="22"/>
      <c r="M38" s="22"/>
      <c r="N38" s="22"/>
      <c r="O38" s="22"/>
      <c r="P38" s="22"/>
    </row>
    <row r="39" spans="1:16" ht="39" customHeight="1" x14ac:dyDescent="0.2">
      <c r="A39" s="22"/>
      <c r="B39" s="35"/>
      <c r="C39" s="1180" t="s">
        <v>558</v>
      </c>
      <c r="D39" s="1181"/>
      <c r="E39" s="1182"/>
      <c r="F39" s="36">
        <v>7.0000000000000007E-2</v>
      </c>
      <c r="G39" s="37">
        <v>0.06</v>
      </c>
      <c r="H39" s="37">
        <v>0.17</v>
      </c>
      <c r="I39" s="37">
        <v>0.14000000000000001</v>
      </c>
      <c r="J39" s="38">
        <v>0.11</v>
      </c>
      <c r="K39" s="22"/>
      <c r="L39" s="22"/>
      <c r="M39" s="22"/>
      <c r="N39" s="22"/>
      <c r="O39" s="22"/>
      <c r="P39" s="22"/>
    </row>
    <row r="40" spans="1:16" ht="39" customHeight="1" x14ac:dyDescent="0.2">
      <c r="A40" s="22"/>
      <c r="B40" s="35"/>
      <c r="C40" s="1180" t="s">
        <v>559</v>
      </c>
      <c r="D40" s="1181"/>
      <c r="E40" s="1182"/>
      <c r="F40" s="36">
        <v>0.03</v>
      </c>
      <c r="G40" s="37">
        <v>0.05</v>
      </c>
      <c r="H40" s="37">
        <v>0.04</v>
      </c>
      <c r="I40" s="37">
        <v>0.03</v>
      </c>
      <c r="J40" s="38">
        <v>0.03</v>
      </c>
      <c r="K40" s="22"/>
      <c r="L40" s="22"/>
      <c r="M40" s="22"/>
      <c r="N40" s="22"/>
      <c r="O40" s="22"/>
      <c r="P40" s="22"/>
    </row>
    <row r="41" spans="1:16" ht="39" customHeight="1" x14ac:dyDescent="0.2">
      <c r="A41" s="22"/>
      <c r="B41" s="35"/>
      <c r="C41" s="1180"/>
      <c r="D41" s="1181"/>
      <c r="E41" s="1182"/>
      <c r="F41" s="36"/>
      <c r="G41" s="37"/>
      <c r="H41" s="37"/>
      <c r="I41" s="37"/>
      <c r="J41" s="38"/>
      <c r="K41" s="22"/>
      <c r="L41" s="22"/>
      <c r="M41" s="22"/>
      <c r="N41" s="22"/>
      <c r="O41" s="22"/>
      <c r="P41" s="22"/>
    </row>
    <row r="42" spans="1:16" ht="39" customHeight="1" x14ac:dyDescent="0.2">
      <c r="A42" s="22"/>
      <c r="B42" s="39"/>
      <c r="C42" s="1180" t="s">
        <v>560</v>
      </c>
      <c r="D42" s="1181"/>
      <c r="E42" s="1182"/>
      <c r="F42" s="36" t="s">
        <v>505</v>
      </c>
      <c r="G42" s="37" t="s">
        <v>505</v>
      </c>
      <c r="H42" s="37" t="s">
        <v>505</v>
      </c>
      <c r="I42" s="37" t="s">
        <v>505</v>
      </c>
      <c r="J42" s="38" t="s">
        <v>505</v>
      </c>
      <c r="K42" s="22"/>
      <c r="L42" s="22"/>
      <c r="M42" s="22"/>
      <c r="N42" s="22"/>
      <c r="O42" s="22"/>
      <c r="P42" s="22"/>
    </row>
    <row r="43" spans="1:16" ht="39" customHeight="1" thickBot="1" x14ac:dyDescent="0.25">
      <c r="A43" s="22"/>
      <c r="B43" s="40"/>
      <c r="C43" s="1183" t="s">
        <v>561</v>
      </c>
      <c r="D43" s="1184"/>
      <c r="E43" s="1185"/>
      <c r="F43" s="41" t="s">
        <v>505</v>
      </c>
      <c r="G43" s="42" t="s">
        <v>505</v>
      </c>
      <c r="H43" s="42" t="s">
        <v>505</v>
      </c>
      <c r="I43" s="42" t="s">
        <v>505</v>
      </c>
      <c r="J43" s="43" t="s">
        <v>505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Wy9/pfw96HUE6m1gIksCtwTMpJJeAV9lUCLtjaYOBpTBPUUw46YGELbB+s2aNv6h+gSxifXGHyRg/Pxv0bs7FA==" saltValue="ZZcdHt211o+DeOAxrw4p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2">
      <c r="A45" s="48"/>
      <c r="B45" s="1196" t="s">
        <v>11</v>
      </c>
      <c r="C45" s="1197"/>
      <c r="D45" s="58"/>
      <c r="E45" s="1202" t="s">
        <v>12</v>
      </c>
      <c r="F45" s="1202"/>
      <c r="G45" s="1202"/>
      <c r="H45" s="1202"/>
      <c r="I45" s="1202"/>
      <c r="J45" s="1203"/>
      <c r="K45" s="59">
        <v>261</v>
      </c>
      <c r="L45" s="60">
        <v>210</v>
      </c>
      <c r="M45" s="60">
        <v>184</v>
      </c>
      <c r="N45" s="60">
        <v>168</v>
      </c>
      <c r="O45" s="61">
        <v>192</v>
      </c>
      <c r="P45" s="48"/>
      <c r="Q45" s="48"/>
      <c r="R45" s="48"/>
      <c r="S45" s="48"/>
      <c r="T45" s="48"/>
      <c r="U45" s="48"/>
    </row>
    <row r="46" spans="1:21" ht="30.75" customHeight="1" x14ac:dyDescent="0.2">
      <c r="A46" s="48"/>
      <c r="B46" s="1198"/>
      <c r="C46" s="1199"/>
      <c r="D46" s="62"/>
      <c r="E46" s="1190" t="s">
        <v>13</v>
      </c>
      <c r="F46" s="1190"/>
      <c r="G46" s="1190"/>
      <c r="H46" s="1190"/>
      <c r="I46" s="1190"/>
      <c r="J46" s="1191"/>
      <c r="K46" s="63" t="s">
        <v>505</v>
      </c>
      <c r="L46" s="64" t="s">
        <v>505</v>
      </c>
      <c r="M46" s="64" t="s">
        <v>505</v>
      </c>
      <c r="N46" s="64" t="s">
        <v>505</v>
      </c>
      <c r="O46" s="65" t="s">
        <v>505</v>
      </c>
      <c r="P46" s="48"/>
      <c r="Q46" s="48"/>
      <c r="R46" s="48"/>
      <c r="S46" s="48"/>
      <c r="T46" s="48"/>
      <c r="U46" s="48"/>
    </row>
    <row r="47" spans="1:21" ht="30.75" customHeight="1" x14ac:dyDescent="0.2">
      <c r="A47" s="48"/>
      <c r="B47" s="1198"/>
      <c r="C47" s="1199"/>
      <c r="D47" s="62"/>
      <c r="E47" s="1190" t="s">
        <v>14</v>
      </c>
      <c r="F47" s="1190"/>
      <c r="G47" s="1190"/>
      <c r="H47" s="1190"/>
      <c r="I47" s="1190"/>
      <c r="J47" s="1191"/>
      <c r="K47" s="63" t="s">
        <v>505</v>
      </c>
      <c r="L47" s="64" t="s">
        <v>505</v>
      </c>
      <c r="M47" s="64" t="s">
        <v>505</v>
      </c>
      <c r="N47" s="64" t="s">
        <v>505</v>
      </c>
      <c r="O47" s="65" t="s">
        <v>505</v>
      </c>
      <c r="P47" s="48"/>
      <c r="Q47" s="48"/>
      <c r="R47" s="48"/>
      <c r="S47" s="48"/>
      <c r="T47" s="48"/>
      <c r="U47" s="48"/>
    </row>
    <row r="48" spans="1:21" ht="30.75" customHeight="1" x14ac:dyDescent="0.2">
      <c r="A48" s="48"/>
      <c r="B48" s="1198"/>
      <c r="C48" s="1199"/>
      <c r="D48" s="62"/>
      <c r="E48" s="1190" t="s">
        <v>15</v>
      </c>
      <c r="F48" s="1190"/>
      <c r="G48" s="1190"/>
      <c r="H48" s="1190"/>
      <c r="I48" s="1190"/>
      <c r="J48" s="1191"/>
      <c r="K48" s="63">
        <v>17</v>
      </c>
      <c r="L48" s="64">
        <v>18</v>
      </c>
      <c r="M48" s="64">
        <v>21</v>
      </c>
      <c r="N48" s="64">
        <v>21</v>
      </c>
      <c r="O48" s="65">
        <v>21</v>
      </c>
      <c r="P48" s="48"/>
      <c r="Q48" s="48"/>
      <c r="R48" s="48"/>
      <c r="S48" s="48"/>
      <c r="T48" s="48"/>
      <c r="U48" s="48"/>
    </row>
    <row r="49" spans="1:21" ht="30.75" customHeight="1" x14ac:dyDescent="0.2">
      <c r="A49" s="48"/>
      <c r="B49" s="1198"/>
      <c r="C49" s="1199"/>
      <c r="D49" s="62"/>
      <c r="E49" s="1190" t="s">
        <v>16</v>
      </c>
      <c r="F49" s="1190"/>
      <c r="G49" s="1190"/>
      <c r="H49" s="1190"/>
      <c r="I49" s="1190"/>
      <c r="J49" s="1191"/>
      <c r="K49" s="63">
        <v>30</v>
      </c>
      <c r="L49" s="64">
        <v>30</v>
      </c>
      <c r="M49" s="64">
        <v>30</v>
      </c>
      <c r="N49" s="64">
        <v>32</v>
      </c>
      <c r="O49" s="65">
        <v>37</v>
      </c>
      <c r="P49" s="48"/>
      <c r="Q49" s="48"/>
      <c r="R49" s="48"/>
      <c r="S49" s="48"/>
      <c r="T49" s="48"/>
      <c r="U49" s="48"/>
    </row>
    <row r="50" spans="1:21" ht="30.75" customHeight="1" x14ac:dyDescent="0.2">
      <c r="A50" s="48"/>
      <c r="B50" s="1198"/>
      <c r="C50" s="1199"/>
      <c r="D50" s="62"/>
      <c r="E50" s="1190" t="s">
        <v>17</v>
      </c>
      <c r="F50" s="1190"/>
      <c r="G50" s="1190"/>
      <c r="H50" s="1190"/>
      <c r="I50" s="1190"/>
      <c r="J50" s="1191"/>
      <c r="K50" s="63" t="s">
        <v>505</v>
      </c>
      <c r="L50" s="64" t="s">
        <v>505</v>
      </c>
      <c r="M50" s="64" t="s">
        <v>505</v>
      </c>
      <c r="N50" s="64" t="s">
        <v>505</v>
      </c>
      <c r="O50" s="65" t="s">
        <v>505</v>
      </c>
      <c r="P50" s="48"/>
      <c r="Q50" s="48"/>
      <c r="R50" s="48"/>
      <c r="S50" s="48"/>
      <c r="T50" s="48"/>
      <c r="U50" s="48"/>
    </row>
    <row r="51" spans="1:21" ht="30.75" customHeight="1" x14ac:dyDescent="0.2">
      <c r="A51" s="48"/>
      <c r="B51" s="1200"/>
      <c r="C51" s="1201"/>
      <c r="D51" s="66"/>
      <c r="E51" s="1190" t="s">
        <v>18</v>
      </c>
      <c r="F51" s="1190"/>
      <c r="G51" s="1190"/>
      <c r="H51" s="1190"/>
      <c r="I51" s="1190"/>
      <c r="J51" s="1191"/>
      <c r="K51" s="63">
        <v>0</v>
      </c>
      <c r="L51" s="64">
        <v>0</v>
      </c>
      <c r="M51" s="64">
        <v>0</v>
      </c>
      <c r="N51" s="64">
        <v>0</v>
      </c>
      <c r="O51" s="65" t="s">
        <v>505</v>
      </c>
      <c r="P51" s="48"/>
      <c r="Q51" s="48"/>
      <c r="R51" s="48"/>
      <c r="S51" s="48"/>
      <c r="T51" s="48"/>
      <c r="U51" s="48"/>
    </row>
    <row r="52" spans="1:21" ht="30.75" customHeight="1" x14ac:dyDescent="0.2">
      <c r="A52" s="48"/>
      <c r="B52" s="1188" t="s">
        <v>19</v>
      </c>
      <c r="C52" s="1189"/>
      <c r="D52" s="66"/>
      <c r="E52" s="1190" t="s">
        <v>20</v>
      </c>
      <c r="F52" s="1190"/>
      <c r="G52" s="1190"/>
      <c r="H52" s="1190"/>
      <c r="I52" s="1190"/>
      <c r="J52" s="1191"/>
      <c r="K52" s="63">
        <v>241</v>
      </c>
      <c r="L52" s="64">
        <v>203</v>
      </c>
      <c r="M52" s="64">
        <v>186</v>
      </c>
      <c r="N52" s="64">
        <v>179</v>
      </c>
      <c r="O52" s="65">
        <v>193</v>
      </c>
      <c r="P52" s="48"/>
      <c r="Q52" s="48"/>
      <c r="R52" s="48"/>
      <c r="S52" s="48"/>
      <c r="T52" s="48"/>
      <c r="U52" s="48"/>
    </row>
    <row r="53" spans="1:21" ht="30.75" customHeight="1" thickBot="1" x14ac:dyDescent="0.25">
      <c r="A53" s="48"/>
      <c r="B53" s="1192" t="s">
        <v>21</v>
      </c>
      <c r="C53" s="1193"/>
      <c r="D53" s="67"/>
      <c r="E53" s="1194" t="s">
        <v>22</v>
      </c>
      <c r="F53" s="1194"/>
      <c r="G53" s="1194"/>
      <c r="H53" s="1194"/>
      <c r="I53" s="1194"/>
      <c r="J53" s="1195"/>
      <c r="K53" s="68">
        <v>67</v>
      </c>
      <c r="L53" s="69">
        <v>55</v>
      </c>
      <c r="M53" s="69">
        <v>49</v>
      </c>
      <c r="N53" s="69">
        <v>42</v>
      </c>
      <c r="O53" s="70">
        <v>57</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DbDrjfwjlu5/z5crN1hbJaho2DFlydC5dv7pZlBYg4JmoqET0SvFHJOtL0NJkPd1A6pWtMn6BSOzyPOJJ7s/xg==" saltValue="jWWq9nMCWjRGk1Zu6o7U1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548</v>
      </c>
      <c r="J40" s="79" t="s">
        <v>549</v>
      </c>
      <c r="K40" s="79" t="s">
        <v>550</v>
      </c>
      <c r="L40" s="79" t="s">
        <v>551</v>
      </c>
      <c r="M40" s="80" t="s">
        <v>552</v>
      </c>
    </row>
    <row r="41" spans="2:13" ht="27.75" customHeight="1" x14ac:dyDescent="0.2">
      <c r="B41" s="1216" t="s">
        <v>24</v>
      </c>
      <c r="C41" s="1217"/>
      <c r="D41" s="81"/>
      <c r="E41" s="1218" t="s">
        <v>25</v>
      </c>
      <c r="F41" s="1218"/>
      <c r="G41" s="1218"/>
      <c r="H41" s="1219"/>
      <c r="I41" s="82">
        <v>1667</v>
      </c>
      <c r="J41" s="83">
        <v>1687</v>
      </c>
      <c r="K41" s="83">
        <v>1787</v>
      </c>
      <c r="L41" s="83">
        <v>1889</v>
      </c>
      <c r="M41" s="84">
        <v>2054</v>
      </c>
    </row>
    <row r="42" spans="2:13" ht="27.75" customHeight="1" x14ac:dyDescent="0.2">
      <c r="B42" s="1206"/>
      <c r="C42" s="1207"/>
      <c r="D42" s="85"/>
      <c r="E42" s="1210" t="s">
        <v>26</v>
      </c>
      <c r="F42" s="1210"/>
      <c r="G42" s="1210"/>
      <c r="H42" s="1211"/>
      <c r="I42" s="86" t="s">
        <v>505</v>
      </c>
      <c r="J42" s="87" t="s">
        <v>505</v>
      </c>
      <c r="K42" s="87" t="s">
        <v>505</v>
      </c>
      <c r="L42" s="87" t="s">
        <v>505</v>
      </c>
      <c r="M42" s="88" t="s">
        <v>505</v>
      </c>
    </row>
    <row r="43" spans="2:13" ht="27.75" customHeight="1" x14ac:dyDescent="0.2">
      <c r="B43" s="1206"/>
      <c r="C43" s="1207"/>
      <c r="D43" s="85"/>
      <c r="E43" s="1210" t="s">
        <v>27</v>
      </c>
      <c r="F43" s="1210"/>
      <c r="G43" s="1210"/>
      <c r="H43" s="1211"/>
      <c r="I43" s="86">
        <v>158</v>
      </c>
      <c r="J43" s="87">
        <v>180</v>
      </c>
      <c r="K43" s="87">
        <v>218</v>
      </c>
      <c r="L43" s="87">
        <v>249</v>
      </c>
      <c r="M43" s="88">
        <v>292</v>
      </c>
    </row>
    <row r="44" spans="2:13" ht="27.75" customHeight="1" x14ac:dyDescent="0.2">
      <c r="B44" s="1206"/>
      <c r="C44" s="1207"/>
      <c r="D44" s="85"/>
      <c r="E44" s="1210" t="s">
        <v>28</v>
      </c>
      <c r="F44" s="1210"/>
      <c r="G44" s="1210"/>
      <c r="H44" s="1211"/>
      <c r="I44" s="86">
        <v>79</v>
      </c>
      <c r="J44" s="87">
        <v>84</v>
      </c>
      <c r="K44" s="87">
        <v>141</v>
      </c>
      <c r="L44" s="87">
        <v>196</v>
      </c>
      <c r="M44" s="88">
        <v>180</v>
      </c>
    </row>
    <row r="45" spans="2:13" ht="27.75" customHeight="1" x14ac:dyDescent="0.2">
      <c r="B45" s="1206"/>
      <c r="C45" s="1207"/>
      <c r="D45" s="85"/>
      <c r="E45" s="1210" t="s">
        <v>29</v>
      </c>
      <c r="F45" s="1210"/>
      <c r="G45" s="1210"/>
      <c r="H45" s="1211"/>
      <c r="I45" s="86">
        <v>393</v>
      </c>
      <c r="J45" s="87">
        <v>346</v>
      </c>
      <c r="K45" s="87">
        <v>344</v>
      </c>
      <c r="L45" s="87">
        <v>376</v>
      </c>
      <c r="M45" s="88">
        <v>336</v>
      </c>
    </row>
    <row r="46" spans="2:13" ht="27.75" customHeight="1" x14ac:dyDescent="0.2">
      <c r="B46" s="1206"/>
      <c r="C46" s="1207"/>
      <c r="D46" s="89"/>
      <c r="E46" s="1210" t="s">
        <v>30</v>
      </c>
      <c r="F46" s="1210"/>
      <c r="G46" s="1210"/>
      <c r="H46" s="1211"/>
      <c r="I46" s="86" t="s">
        <v>505</v>
      </c>
      <c r="J46" s="87" t="s">
        <v>505</v>
      </c>
      <c r="K46" s="87" t="s">
        <v>505</v>
      </c>
      <c r="L46" s="87" t="s">
        <v>505</v>
      </c>
      <c r="M46" s="88" t="s">
        <v>505</v>
      </c>
    </row>
    <row r="47" spans="2:13" ht="27.75" customHeight="1" x14ac:dyDescent="0.2">
      <c r="B47" s="1206"/>
      <c r="C47" s="1207"/>
      <c r="D47" s="90"/>
      <c r="E47" s="1220" t="s">
        <v>31</v>
      </c>
      <c r="F47" s="1221"/>
      <c r="G47" s="1221"/>
      <c r="H47" s="1222"/>
      <c r="I47" s="86" t="s">
        <v>505</v>
      </c>
      <c r="J47" s="87" t="s">
        <v>505</v>
      </c>
      <c r="K47" s="87" t="s">
        <v>505</v>
      </c>
      <c r="L47" s="87" t="s">
        <v>505</v>
      </c>
      <c r="M47" s="88" t="s">
        <v>505</v>
      </c>
    </row>
    <row r="48" spans="2:13" ht="27.75" customHeight="1" x14ac:dyDescent="0.2">
      <c r="B48" s="1206"/>
      <c r="C48" s="1207"/>
      <c r="D48" s="85"/>
      <c r="E48" s="1210" t="s">
        <v>32</v>
      </c>
      <c r="F48" s="1210"/>
      <c r="G48" s="1210"/>
      <c r="H48" s="1211"/>
      <c r="I48" s="86" t="s">
        <v>505</v>
      </c>
      <c r="J48" s="87" t="s">
        <v>505</v>
      </c>
      <c r="K48" s="87" t="s">
        <v>505</v>
      </c>
      <c r="L48" s="87" t="s">
        <v>505</v>
      </c>
      <c r="M48" s="88" t="s">
        <v>505</v>
      </c>
    </row>
    <row r="49" spans="2:13" ht="27.75" customHeight="1" x14ac:dyDescent="0.2">
      <c r="B49" s="1208"/>
      <c r="C49" s="1209"/>
      <c r="D49" s="85"/>
      <c r="E49" s="1210" t="s">
        <v>33</v>
      </c>
      <c r="F49" s="1210"/>
      <c r="G49" s="1210"/>
      <c r="H49" s="1211"/>
      <c r="I49" s="86" t="s">
        <v>505</v>
      </c>
      <c r="J49" s="87" t="s">
        <v>505</v>
      </c>
      <c r="K49" s="87" t="s">
        <v>505</v>
      </c>
      <c r="L49" s="87" t="s">
        <v>505</v>
      </c>
      <c r="M49" s="88" t="s">
        <v>505</v>
      </c>
    </row>
    <row r="50" spans="2:13" ht="27.75" customHeight="1" x14ac:dyDescent="0.2">
      <c r="B50" s="1204" t="s">
        <v>34</v>
      </c>
      <c r="C50" s="1205"/>
      <c r="D50" s="91"/>
      <c r="E50" s="1210" t="s">
        <v>35</v>
      </c>
      <c r="F50" s="1210"/>
      <c r="G50" s="1210"/>
      <c r="H50" s="1211"/>
      <c r="I50" s="86">
        <v>2172</v>
      </c>
      <c r="J50" s="87">
        <v>2362</v>
      </c>
      <c r="K50" s="87">
        <v>2511</v>
      </c>
      <c r="L50" s="87">
        <v>2720</v>
      </c>
      <c r="M50" s="88">
        <v>2762</v>
      </c>
    </row>
    <row r="51" spans="2:13" ht="27.75" customHeight="1" x14ac:dyDescent="0.2">
      <c r="B51" s="1206"/>
      <c r="C51" s="1207"/>
      <c r="D51" s="85"/>
      <c r="E51" s="1210" t="s">
        <v>36</v>
      </c>
      <c r="F51" s="1210"/>
      <c r="G51" s="1210"/>
      <c r="H51" s="1211"/>
      <c r="I51" s="86">
        <v>64</v>
      </c>
      <c r="J51" s="87">
        <v>51</v>
      </c>
      <c r="K51" s="87">
        <v>50</v>
      </c>
      <c r="L51" s="87">
        <v>75</v>
      </c>
      <c r="M51" s="88">
        <v>65</v>
      </c>
    </row>
    <row r="52" spans="2:13" ht="27.75" customHeight="1" x14ac:dyDescent="0.2">
      <c r="B52" s="1208"/>
      <c r="C52" s="1209"/>
      <c r="D52" s="85"/>
      <c r="E52" s="1210" t="s">
        <v>37</v>
      </c>
      <c r="F52" s="1210"/>
      <c r="G52" s="1210"/>
      <c r="H52" s="1211"/>
      <c r="I52" s="86">
        <v>1519</v>
      </c>
      <c r="J52" s="87">
        <v>1532</v>
      </c>
      <c r="K52" s="87">
        <v>1636</v>
      </c>
      <c r="L52" s="87">
        <v>1712</v>
      </c>
      <c r="M52" s="88">
        <v>1791</v>
      </c>
    </row>
    <row r="53" spans="2:13" ht="27.75" customHeight="1" thickBot="1" x14ac:dyDescent="0.25">
      <c r="B53" s="1212" t="s">
        <v>38</v>
      </c>
      <c r="C53" s="1213"/>
      <c r="D53" s="92"/>
      <c r="E53" s="1214" t="s">
        <v>39</v>
      </c>
      <c r="F53" s="1214"/>
      <c r="G53" s="1214"/>
      <c r="H53" s="1215"/>
      <c r="I53" s="93">
        <v>-1458</v>
      </c>
      <c r="J53" s="94">
        <v>-1647</v>
      </c>
      <c r="K53" s="94">
        <v>-1707</v>
      </c>
      <c r="L53" s="94">
        <v>-1798</v>
      </c>
      <c r="M53" s="95">
        <v>-1756</v>
      </c>
    </row>
    <row r="54" spans="2:13" ht="27.75" customHeight="1" x14ac:dyDescent="0.2">
      <c r="B54" s="96" t="s">
        <v>40</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BUSnyb95AdOWCHsmV3fuNj/VbEu0p0NiNuhTne6lAFNYU9FaUH2KFXUzycdmjd9oea0WYwTjQJsO8WPEG8ywvg==" saltValue="5RKxM4oYfWDmqe7sZzq7/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00" t="s">
        <v>41</v>
      </c>
    </row>
    <row r="54" spans="2:8" ht="29.25" customHeight="1" thickBot="1" x14ac:dyDescent="0.3">
      <c r="B54" s="101" t="s">
        <v>1</v>
      </c>
      <c r="C54" s="102"/>
      <c r="D54" s="102"/>
      <c r="E54" s="103" t="s">
        <v>2</v>
      </c>
      <c r="F54" s="104" t="s">
        <v>550</v>
      </c>
      <c r="G54" s="104" t="s">
        <v>551</v>
      </c>
      <c r="H54" s="105" t="s">
        <v>552</v>
      </c>
    </row>
    <row r="55" spans="2:8" ht="52.5" customHeight="1" x14ac:dyDescent="0.2">
      <c r="B55" s="106"/>
      <c r="C55" s="1231" t="s">
        <v>42</v>
      </c>
      <c r="D55" s="1231"/>
      <c r="E55" s="1232"/>
      <c r="F55" s="107">
        <v>1663</v>
      </c>
      <c r="G55" s="107">
        <v>1817</v>
      </c>
      <c r="H55" s="108">
        <v>1863</v>
      </c>
    </row>
    <row r="56" spans="2:8" ht="52.5" customHeight="1" x14ac:dyDescent="0.2">
      <c r="B56" s="109"/>
      <c r="C56" s="1233" t="s">
        <v>43</v>
      </c>
      <c r="D56" s="1233"/>
      <c r="E56" s="1234"/>
      <c r="F56" s="110">
        <v>108</v>
      </c>
      <c r="G56" s="110">
        <v>108</v>
      </c>
      <c r="H56" s="111">
        <v>108</v>
      </c>
    </row>
    <row r="57" spans="2:8" ht="53.25" customHeight="1" x14ac:dyDescent="0.2">
      <c r="B57" s="109"/>
      <c r="C57" s="1235" t="s">
        <v>44</v>
      </c>
      <c r="D57" s="1235"/>
      <c r="E57" s="1236"/>
      <c r="F57" s="112">
        <v>685</v>
      </c>
      <c r="G57" s="112">
        <v>737</v>
      </c>
      <c r="H57" s="113">
        <v>734</v>
      </c>
    </row>
    <row r="58" spans="2:8" ht="45.75" customHeight="1" x14ac:dyDescent="0.2">
      <c r="B58" s="114"/>
      <c r="C58" s="1223" t="s">
        <v>569</v>
      </c>
      <c r="D58" s="1224"/>
      <c r="E58" s="1225"/>
      <c r="F58" s="362">
        <v>299</v>
      </c>
      <c r="G58" s="362">
        <v>299</v>
      </c>
      <c r="H58" s="361">
        <v>300</v>
      </c>
    </row>
    <row r="59" spans="2:8" ht="45.75" customHeight="1" x14ac:dyDescent="0.2">
      <c r="B59" s="114"/>
      <c r="C59" s="1223" t="s">
        <v>573</v>
      </c>
      <c r="D59" s="1224"/>
      <c r="E59" s="1225"/>
      <c r="F59" s="362">
        <v>251</v>
      </c>
      <c r="G59" s="362">
        <v>253</v>
      </c>
      <c r="H59" s="361">
        <v>254</v>
      </c>
    </row>
    <row r="60" spans="2:8" ht="45.75" customHeight="1" x14ac:dyDescent="0.2">
      <c r="B60" s="114"/>
      <c r="C60" s="1223" t="s">
        <v>570</v>
      </c>
      <c r="D60" s="1224"/>
      <c r="E60" s="1225"/>
      <c r="F60" s="362">
        <v>8</v>
      </c>
      <c r="G60" s="362">
        <v>63</v>
      </c>
      <c r="H60" s="361">
        <v>63</v>
      </c>
    </row>
    <row r="61" spans="2:8" ht="45.75" customHeight="1" x14ac:dyDescent="0.2">
      <c r="B61" s="114"/>
      <c r="C61" s="1223" t="s">
        <v>571</v>
      </c>
      <c r="D61" s="1224"/>
      <c r="E61" s="1225"/>
      <c r="F61" s="362">
        <v>59</v>
      </c>
      <c r="G61" s="362">
        <v>59</v>
      </c>
      <c r="H61" s="361">
        <v>60</v>
      </c>
    </row>
    <row r="62" spans="2:8" ht="45.75" customHeight="1" thickBot="1" x14ac:dyDescent="0.25">
      <c r="B62" s="115"/>
      <c r="C62" s="1226" t="s">
        <v>572</v>
      </c>
      <c r="D62" s="1227"/>
      <c r="E62" s="1228"/>
      <c r="F62" s="364">
        <v>18</v>
      </c>
      <c r="G62" s="364">
        <v>17</v>
      </c>
      <c r="H62" s="363">
        <v>15</v>
      </c>
    </row>
    <row r="63" spans="2:8" ht="52.5" customHeight="1" thickBot="1" x14ac:dyDescent="0.25">
      <c r="B63" s="116"/>
      <c r="C63" s="1229" t="s">
        <v>45</v>
      </c>
      <c r="D63" s="1229"/>
      <c r="E63" s="1230"/>
      <c r="F63" s="117">
        <v>2456</v>
      </c>
      <c r="G63" s="117">
        <v>2662</v>
      </c>
      <c r="H63" s="118">
        <v>2705</v>
      </c>
    </row>
    <row r="64" spans="2:8" ht="15" customHeight="1" x14ac:dyDescent="0.2"/>
    <row r="65" ht="0" hidden="1" customHeight="1" x14ac:dyDescent="0.2"/>
    <row r="66" ht="0" hidden="1" customHeight="1" x14ac:dyDescent="0.2"/>
  </sheetData>
  <sheetProtection algorithmName="SHA-512" hashValue="dWF/KFhG+wLLAbxBNlAHUt25B5EtGqHUMUFCaAsJsHaSbgSLsTeQ8DokSF5yvlCYZ/kwLx7BXMYSp8rLWadQWg==" saltValue="iTcXvQVQB3J0wJt3MEE9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25" customWidth="1"/>
    <col min="2" max="8" width="13.33203125" style="125" customWidth="1"/>
    <col min="9" max="16384" width="11.109375" style="125"/>
  </cols>
  <sheetData>
    <row r="1" spans="1:8" x14ac:dyDescent="0.2">
      <c r="A1" s="119"/>
      <c r="B1" s="120"/>
      <c r="C1" s="121"/>
      <c r="D1" s="122"/>
      <c r="E1" s="123"/>
      <c r="F1" s="123"/>
      <c r="G1" s="123"/>
      <c r="H1" s="124"/>
    </row>
    <row r="2" spans="1:8" x14ac:dyDescent="0.2">
      <c r="A2" s="126"/>
      <c r="B2" s="127"/>
      <c r="C2" s="128"/>
      <c r="D2" s="129" t="s">
        <v>46</v>
      </c>
      <c r="E2" s="130"/>
      <c r="F2" s="131" t="s">
        <v>545</v>
      </c>
      <c r="G2" s="132"/>
      <c r="H2" s="133"/>
    </row>
    <row r="3" spans="1:8" x14ac:dyDescent="0.2">
      <c r="A3" s="129" t="s">
        <v>538</v>
      </c>
      <c r="B3" s="134"/>
      <c r="C3" s="135"/>
      <c r="D3" s="136">
        <v>310576</v>
      </c>
      <c r="E3" s="137"/>
      <c r="F3" s="138">
        <v>238802</v>
      </c>
      <c r="G3" s="139"/>
      <c r="H3" s="140"/>
    </row>
    <row r="4" spans="1:8" x14ac:dyDescent="0.2">
      <c r="A4" s="141"/>
      <c r="B4" s="142"/>
      <c r="C4" s="143"/>
      <c r="D4" s="144">
        <v>165345</v>
      </c>
      <c r="E4" s="145"/>
      <c r="F4" s="146">
        <v>128562</v>
      </c>
      <c r="G4" s="147"/>
      <c r="H4" s="148"/>
    </row>
    <row r="5" spans="1:8" x14ac:dyDescent="0.2">
      <c r="A5" s="129" t="s">
        <v>540</v>
      </c>
      <c r="B5" s="134"/>
      <c r="C5" s="135"/>
      <c r="D5" s="136">
        <v>169782</v>
      </c>
      <c r="E5" s="137"/>
      <c r="F5" s="138">
        <v>288550</v>
      </c>
      <c r="G5" s="139"/>
      <c r="H5" s="140"/>
    </row>
    <row r="6" spans="1:8" x14ac:dyDescent="0.2">
      <c r="A6" s="141"/>
      <c r="B6" s="142"/>
      <c r="C6" s="143"/>
      <c r="D6" s="144">
        <v>90933</v>
      </c>
      <c r="E6" s="145"/>
      <c r="F6" s="146">
        <v>141525</v>
      </c>
      <c r="G6" s="147"/>
      <c r="H6" s="148"/>
    </row>
    <row r="7" spans="1:8" x14ac:dyDescent="0.2">
      <c r="A7" s="129" t="s">
        <v>541</v>
      </c>
      <c r="B7" s="134"/>
      <c r="C7" s="135"/>
      <c r="D7" s="136">
        <v>247610</v>
      </c>
      <c r="E7" s="137"/>
      <c r="F7" s="138">
        <v>287914</v>
      </c>
      <c r="G7" s="139"/>
      <c r="H7" s="140"/>
    </row>
    <row r="8" spans="1:8" x14ac:dyDescent="0.2">
      <c r="A8" s="141"/>
      <c r="B8" s="142"/>
      <c r="C8" s="143"/>
      <c r="D8" s="144">
        <v>167026</v>
      </c>
      <c r="E8" s="145"/>
      <c r="F8" s="146">
        <v>146531</v>
      </c>
      <c r="G8" s="147"/>
      <c r="H8" s="148"/>
    </row>
    <row r="9" spans="1:8" x14ac:dyDescent="0.2">
      <c r="A9" s="129" t="s">
        <v>542</v>
      </c>
      <c r="B9" s="134"/>
      <c r="C9" s="135"/>
      <c r="D9" s="136">
        <v>291947</v>
      </c>
      <c r="E9" s="137"/>
      <c r="F9" s="138">
        <v>310300</v>
      </c>
      <c r="G9" s="139"/>
      <c r="H9" s="140"/>
    </row>
    <row r="10" spans="1:8" x14ac:dyDescent="0.2">
      <c r="A10" s="141"/>
      <c r="B10" s="142"/>
      <c r="C10" s="143"/>
      <c r="D10" s="144">
        <v>173025</v>
      </c>
      <c r="E10" s="145"/>
      <c r="F10" s="146">
        <v>157576</v>
      </c>
      <c r="G10" s="147"/>
      <c r="H10" s="148"/>
    </row>
    <row r="11" spans="1:8" x14ac:dyDescent="0.2">
      <c r="A11" s="129" t="s">
        <v>543</v>
      </c>
      <c r="B11" s="134"/>
      <c r="C11" s="135"/>
      <c r="D11" s="136">
        <v>393101</v>
      </c>
      <c r="E11" s="137"/>
      <c r="F11" s="138">
        <v>317319</v>
      </c>
      <c r="G11" s="139"/>
      <c r="H11" s="140"/>
    </row>
    <row r="12" spans="1:8" x14ac:dyDescent="0.2">
      <c r="A12" s="141"/>
      <c r="B12" s="142"/>
      <c r="C12" s="149"/>
      <c r="D12" s="144">
        <v>213342</v>
      </c>
      <c r="E12" s="145"/>
      <c r="F12" s="146">
        <v>164214</v>
      </c>
      <c r="G12" s="147"/>
      <c r="H12" s="148"/>
    </row>
    <row r="13" spans="1:8" x14ac:dyDescent="0.2">
      <c r="A13" s="129"/>
      <c r="B13" s="134"/>
      <c r="C13" s="150"/>
      <c r="D13" s="151">
        <v>282603</v>
      </c>
      <c r="E13" s="152"/>
      <c r="F13" s="153">
        <v>288577</v>
      </c>
      <c r="G13" s="154"/>
      <c r="H13" s="140"/>
    </row>
    <row r="14" spans="1:8" x14ac:dyDescent="0.2">
      <c r="A14" s="141"/>
      <c r="B14" s="142"/>
      <c r="C14" s="143"/>
      <c r="D14" s="144">
        <v>161934</v>
      </c>
      <c r="E14" s="145"/>
      <c r="F14" s="146">
        <v>147682</v>
      </c>
      <c r="G14" s="147"/>
      <c r="H14" s="148"/>
    </row>
    <row r="17" spans="1:11" x14ac:dyDescent="0.2">
      <c r="A17" s="125" t="s">
        <v>47</v>
      </c>
    </row>
    <row r="18" spans="1:11" x14ac:dyDescent="0.2">
      <c r="A18" s="155"/>
      <c r="B18" s="155" t="str">
        <f>実質収支比率等に係る経年分析!F$46</f>
        <v>H25</v>
      </c>
      <c r="C18" s="155" t="str">
        <f>実質収支比率等に係る経年分析!G$46</f>
        <v>H26</v>
      </c>
      <c r="D18" s="155" t="str">
        <f>実質収支比率等に係る経年分析!H$46</f>
        <v>H27</v>
      </c>
      <c r="E18" s="155" t="str">
        <f>実質収支比率等に係る経年分析!I$46</f>
        <v>H28</v>
      </c>
      <c r="F18" s="155" t="str">
        <f>実質収支比率等に係る経年分析!J$46</f>
        <v>H29</v>
      </c>
    </row>
    <row r="19" spans="1:11" x14ac:dyDescent="0.2">
      <c r="A19" s="155" t="s">
        <v>48</v>
      </c>
      <c r="B19" s="155">
        <f>ROUND(VALUE(SUBSTITUTE(実質収支比率等に係る経年分析!F$48,"▲","-")),2)</f>
        <v>2.87</v>
      </c>
      <c r="C19" s="155">
        <f>ROUND(VALUE(SUBSTITUTE(実質収支比率等に係る経年分析!G$48,"▲","-")),2)</f>
        <v>4.88</v>
      </c>
      <c r="D19" s="155">
        <f>ROUND(VALUE(SUBSTITUTE(実質収支比率等に係る経年分析!H$48,"▲","-")),2)</f>
        <v>4.4400000000000004</v>
      </c>
      <c r="E19" s="155">
        <f>ROUND(VALUE(SUBSTITUTE(実質収支比率等に係る経年分析!I$48,"▲","-")),2)</f>
        <v>3.6</v>
      </c>
      <c r="F19" s="155">
        <f>ROUND(VALUE(SUBSTITUTE(実質収支比率等に係る経年分析!J$48,"▲","-")),2)</f>
        <v>8.8000000000000007</v>
      </c>
    </row>
    <row r="20" spans="1:11" x14ac:dyDescent="0.2">
      <c r="A20" s="155" t="s">
        <v>49</v>
      </c>
      <c r="B20" s="155">
        <f>ROUND(VALUE(SUBSTITUTE(実質収支比率等に係る経年分析!F$47,"▲","-")),2)</f>
        <v>104.85</v>
      </c>
      <c r="C20" s="155">
        <f>ROUND(VALUE(SUBSTITUTE(実質収支比率等に係る経年分析!G$47,"▲","-")),2)</f>
        <v>131.34</v>
      </c>
      <c r="D20" s="155">
        <f>ROUND(VALUE(SUBSTITUTE(実質収支比率等に係る経年分析!H$47,"▲","-")),2)</f>
        <v>146.87</v>
      </c>
      <c r="E20" s="155">
        <f>ROUND(VALUE(SUBSTITUTE(実質収支比率等に係る経年分析!I$47,"▲","-")),2)</f>
        <v>172.86</v>
      </c>
      <c r="F20" s="155">
        <f>ROUND(VALUE(SUBSTITUTE(実質収支比率等に係る経年分析!J$47,"▲","-")),2)</f>
        <v>181.2</v>
      </c>
    </row>
    <row r="21" spans="1:11" x14ac:dyDescent="0.2">
      <c r="A21" s="155" t="s">
        <v>50</v>
      </c>
      <c r="B21" s="155">
        <f>IF(ISNUMBER(VALUE(SUBSTITUTE(実質収支比率等に係る経年分析!F$49,"▲","-"))),ROUND(VALUE(SUBSTITUTE(実質収支比率等に係る経年分析!F$49,"▲","-")),2),NA())</f>
        <v>22.66</v>
      </c>
      <c r="C21" s="155">
        <f>IF(ISNUMBER(VALUE(SUBSTITUTE(実質収支比率等に係る経年分析!G$49,"▲","-"))),ROUND(VALUE(SUBSTITUTE(実質収支比率等に係る経年分析!G$49,"▲","-")),2),NA())</f>
        <v>18.29</v>
      </c>
      <c r="D21" s="155">
        <f>IF(ISNUMBER(VALUE(SUBSTITUTE(実質収支比率等に係る経年分析!H$49,"▲","-"))),ROUND(VALUE(SUBSTITUTE(実質収支比率等に係る経年分析!H$49,"▲","-")),2),NA())</f>
        <v>22.24</v>
      </c>
      <c r="E21" s="155">
        <f>IF(ISNUMBER(VALUE(SUBSTITUTE(実質収支比率等に係る経年分析!I$49,"▲","-"))),ROUND(VALUE(SUBSTITUTE(実質収支比率等に係る経年分析!I$49,"▲","-")),2),NA())</f>
        <v>13.45</v>
      </c>
      <c r="F21" s="155">
        <f>IF(ISNUMBER(VALUE(SUBSTITUTE(実質収支比率等に係る経年分析!J$49,"▲","-"))),ROUND(VALUE(SUBSTITUTE(実質収支比率等に係る経年分析!J$49,"▲","-")),2),NA())</f>
        <v>9.56</v>
      </c>
    </row>
    <row r="24" spans="1:11" x14ac:dyDescent="0.2">
      <c r="A24" s="125" t="s">
        <v>51</v>
      </c>
    </row>
    <row r="25" spans="1:11" x14ac:dyDescent="0.2">
      <c r="A25" s="156"/>
      <c r="B25" s="156" t="str">
        <f>連結実質赤字比率に係る赤字・黒字の構成分析!F$33</f>
        <v>H25</v>
      </c>
      <c r="C25" s="156"/>
      <c r="D25" s="156" t="str">
        <f>連結実質赤字比率に係る赤字・黒字の構成分析!G$33</f>
        <v>H26</v>
      </c>
      <c r="E25" s="156"/>
      <c r="F25" s="156" t="str">
        <f>連結実質赤字比率に係る赤字・黒字の構成分析!H$33</f>
        <v>H27</v>
      </c>
      <c r="G25" s="156"/>
      <c r="H25" s="156" t="str">
        <f>連結実質赤字比率に係る赤字・黒字の構成分析!I$33</f>
        <v>H28</v>
      </c>
      <c r="I25" s="156"/>
      <c r="J25" s="156" t="str">
        <f>連結実質赤字比率に係る赤字・黒字の構成分析!J$33</f>
        <v>H29</v>
      </c>
      <c r="K25" s="156"/>
    </row>
    <row r="26" spans="1:11" x14ac:dyDescent="0.2">
      <c r="A26" s="156"/>
      <c r="B26" s="156" t="s">
        <v>52</v>
      </c>
      <c r="C26" s="156" t="s">
        <v>53</v>
      </c>
      <c r="D26" s="156" t="s">
        <v>52</v>
      </c>
      <c r="E26" s="156" t="s">
        <v>53</v>
      </c>
      <c r="F26" s="156" t="s">
        <v>52</v>
      </c>
      <c r="G26" s="156" t="s">
        <v>53</v>
      </c>
      <c r="H26" s="156" t="s">
        <v>52</v>
      </c>
      <c r="I26" s="156" t="s">
        <v>53</v>
      </c>
      <c r="J26" s="156" t="s">
        <v>52</v>
      </c>
      <c r="K26" s="156" t="s">
        <v>53</v>
      </c>
    </row>
    <row r="27" spans="1:11" x14ac:dyDescent="0.2">
      <c r="A27" s="156" t="str">
        <f>IF(連結実質赤字比率に係る赤字・黒字の構成分析!C$43="",NA(),連結実質赤字比率に係る赤字・黒字の構成分析!C$43)</f>
        <v>その他会計（黒字）</v>
      </c>
      <c r="B27" s="156" t="e">
        <f>IF(ROUND(VALUE(SUBSTITUTE(連結実質赤字比率に係る赤字・黒字の構成分析!F$43,"▲", "-")), 2) &lt; 0, ABS(ROUND(VALUE(SUBSTITUTE(連結実質赤字比率に係る赤字・黒字の構成分析!F$43,"▲", "-")), 2)), NA())</f>
        <v>#VALUE!</v>
      </c>
      <c r="C27" s="156" t="e">
        <f>IF(ROUND(VALUE(SUBSTITUTE(連結実質赤字比率に係る赤字・黒字の構成分析!F$43,"▲", "-")), 2) &gt;= 0, ABS(ROUND(VALUE(SUBSTITUTE(連結実質赤字比率に係る赤字・黒字の構成分析!F$43,"▲", "-")), 2)), NA())</f>
        <v>#VALUE!</v>
      </c>
      <c r="D27" s="156" t="e">
        <f>IF(ROUND(VALUE(SUBSTITUTE(連結実質赤字比率に係る赤字・黒字の構成分析!G$43,"▲", "-")), 2) &lt; 0, ABS(ROUND(VALUE(SUBSTITUTE(連結実質赤字比率に係る赤字・黒字の構成分析!G$43,"▲", "-")), 2)), NA())</f>
        <v>#VALUE!</v>
      </c>
      <c r="E27" s="156" t="e">
        <f>IF(ROUND(VALUE(SUBSTITUTE(連結実質赤字比率に係る赤字・黒字の構成分析!G$43,"▲", "-")), 2) &gt;= 0, ABS(ROUND(VALUE(SUBSTITUTE(連結実質赤字比率に係る赤字・黒字の構成分析!G$43,"▲", "-")), 2)), NA())</f>
        <v>#VALUE!</v>
      </c>
      <c r="F27" s="156" t="e">
        <f>IF(ROUND(VALUE(SUBSTITUTE(連結実質赤字比率に係る赤字・黒字の構成分析!H$43,"▲", "-")), 2) &lt; 0, ABS(ROUND(VALUE(SUBSTITUTE(連結実質赤字比率に係る赤字・黒字の構成分析!H$43,"▲", "-")), 2)), NA())</f>
        <v>#VALUE!</v>
      </c>
      <c r="G27" s="156" t="e">
        <f>IF(ROUND(VALUE(SUBSTITUTE(連結実質赤字比率に係る赤字・黒字の構成分析!H$43,"▲", "-")), 2) &gt;= 0, ABS(ROUND(VALUE(SUBSTITUTE(連結実質赤字比率に係る赤字・黒字の構成分析!H$43,"▲", "-")), 2)), NA())</f>
        <v>#VALUE!</v>
      </c>
      <c r="H27" s="156" t="e">
        <f>IF(ROUND(VALUE(SUBSTITUTE(連結実質赤字比率に係る赤字・黒字の構成分析!I$43,"▲", "-")), 2) &lt; 0, ABS(ROUND(VALUE(SUBSTITUTE(連結実質赤字比率に係る赤字・黒字の構成分析!I$43,"▲", "-")), 2)), NA())</f>
        <v>#VALUE!</v>
      </c>
      <c r="I27" s="156" t="e">
        <f>IF(ROUND(VALUE(SUBSTITUTE(連結実質赤字比率に係る赤字・黒字の構成分析!I$43,"▲", "-")), 2) &gt;= 0, ABS(ROUND(VALUE(SUBSTITUTE(連結実質赤字比率に係る赤字・黒字の構成分析!I$43,"▲", "-")), 2)), NA())</f>
        <v>#VALUE!</v>
      </c>
      <c r="J27" s="156" t="e">
        <f>IF(ROUND(VALUE(SUBSTITUTE(連結実質赤字比率に係る赤字・黒字の構成分析!J$43,"▲", "-")), 2) &lt; 0, ABS(ROUND(VALUE(SUBSTITUTE(連結実質赤字比率に係る赤字・黒字の構成分析!J$43,"▲", "-")), 2)), NA())</f>
        <v>#VALUE!</v>
      </c>
      <c r="K27" s="156" t="e">
        <f>IF(ROUND(VALUE(SUBSTITUTE(連結実質赤字比率に係る赤字・黒字の構成分析!J$43,"▲", "-")), 2) &gt;= 0, ABS(ROUND(VALUE(SUBSTITUTE(連結実質赤字比率に係る赤字・黒字の構成分析!J$43,"▲", "-")), 2)), NA())</f>
        <v>#VALUE!</v>
      </c>
    </row>
    <row r="28" spans="1:11" x14ac:dyDescent="0.2">
      <c r="A28" s="156" t="str">
        <f>IF(連結実質赤字比率に係る赤字・黒字の構成分析!C$42="",NA(),連結実質赤字比率に係る赤字・黒字の構成分析!C$42)</f>
        <v>その他会計（赤字）</v>
      </c>
      <c r="B28" s="156" t="e">
        <f>IF(ROUND(VALUE(SUBSTITUTE(連結実質赤字比率に係る赤字・黒字の構成分析!F$42,"▲", "-")), 2) &lt; 0, ABS(ROUND(VALUE(SUBSTITUTE(連結実質赤字比率に係る赤字・黒字の構成分析!F$42,"▲", "-")), 2)), NA())</f>
        <v>#VALUE!</v>
      </c>
      <c r="C28" s="156" t="e">
        <f>IF(ROUND(VALUE(SUBSTITUTE(連結実質赤字比率に係る赤字・黒字の構成分析!F$42,"▲", "-")), 2) &gt;= 0, ABS(ROUND(VALUE(SUBSTITUTE(連結実質赤字比率に係る赤字・黒字の構成分析!F$42,"▲", "-")), 2)), NA())</f>
        <v>#VALUE!</v>
      </c>
      <c r="D28" s="156" t="e">
        <f>IF(ROUND(VALUE(SUBSTITUTE(連結実質赤字比率に係る赤字・黒字の構成分析!G$42,"▲", "-")), 2) &lt; 0, ABS(ROUND(VALUE(SUBSTITUTE(連結実質赤字比率に係る赤字・黒字の構成分析!G$42,"▲", "-")), 2)), NA())</f>
        <v>#VALUE!</v>
      </c>
      <c r="E28" s="156" t="e">
        <f>IF(ROUND(VALUE(SUBSTITUTE(連結実質赤字比率に係る赤字・黒字の構成分析!G$42,"▲", "-")), 2) &gt;= 0, ABS(ROUND(VALUE(SUBSTITUTE(連結実質赤字比率に係る赤字・黒字の構成分析!G$42,"▲", "-")), 2)), NA())</f>
        <v>#VALUE!</v>
      </c>
      <c r="F28" s="156" t="e">
        <f>IF(ROUND(VALUE(SUBSTITUTE(連結実質赤字比率に係る赤字・黒字の構成分析!H$42,"▲", "-")), 2) &lt; 0, ABS(ROUND(VALUE(SUBSTITUTE(連結実質赤字比率に係る赤字・黒字の構成分析!H$42,"▲", "-")), 2)), NA())</f>
        <v>#VALUE!</v>
      </c>
      <c r="G28" s="156" t="e">
        <f>IF(ROUND(VALUE(SUBSTITUTE(連結実質赤字比率に係る赤字・黒字の構成分析!H$42,"▲", "-")), 2) &gt;= 0, ABS(ROUND(VALUE(SUBSTITUTE(連結実質赤字比率に係る赤字・黒字の構成分析!H$42,"▲", "-")), 2)), NA())</f>
        <v>#VALUE!</v>
      </c>
      <c r="H28" s="156" t="e">
        <f>IF(ROUND(VALUE(SUBSTITUTE(連結実質赤字比率に係る赤字・黒字の構成分析!I$42,"▲", "-")), 2) &lt; 0, ABS(ROUND(VALUE(SUBSTITUTE(連結実質赤字比率に係る赤字・黒字の構成分析!I$42,"▲", "-")), 2)), NA())</f>
        <v>#VALUE!</v>
      </c>
      <c r="I28" s="156" t="e">
        <f>IF(ROUND(VALUE(SUBSTITUTE(連結実質赤字比率に係る赤字・黒字の構成分析!I$42,"▲", "-")), 2) &gt;= 0, ABS(ROUND(VALUE(SUBSTITUTE(連結実質赤字比率に係る赤字・黒字の構成分析!I$42,"▲", "-")), 2)), NA())</f>
        <v>#VALUE!</v>
      </c>
      <c r="J28" s="156" t="e">
        <f>IF(ROUND(VALUE(SUBSTITUTE(連結実質赤字比率に係る赤字・黒字の構成分析!J$42,"▲", "-")), 2) &lt; 0, ABS(ROUND(VALUE(SUBSTITUTE(連結実質赤字比率に係る赤字・黒字の構成分析!J$42,"▲", "-")), 2)), NA())</f>
        <v>#VALUE!</v>
      </c>
      <c r="K28" s="156" t="e">
        <f>IF(ROUND(VALUE(SUBSTITUTE(連結実質赤字比率に係る赤字・黒字の構成分析!J$42,"▲", "-")), 2) &gt;= 0, ABS(ROUND(VALUE(SUBSTITUTE(連結実質赤字比率に係る赤字・黒字の構成分析!J$42,"▲", "-")), 2)), NA())</f>
        <v>#VALUE!</v>
      </c>
    </row>
    <row r="29" spans="1:11" x14ac:dyDescent="0.2">
      <c r="A29" s="156" t="e">
        <f>IF(連結実質赤字比率に係る赤字・黒字の構成分析!C$41="",NA(),連結実質赤字比率に係る赤字・黒字の構成分析!C$41)</f>
        <v>#N/A</v>
      </c>
      <c r="B29" s="156" t="e">
        <f>IF(ROUND(VALUE(SUBSTITUTE(連結実質赤字比率に係る赤字・黒字の構成分析!F$41,"▲", "-")), 2) &lt; 0, ABS(ROUND(VALUE(SUBSTITUTE(連結実質赤字比率に係る赤字・黒字の構成分析!F$41,"▲", "-")), 2)), NA())</f>
        <v>#VALUE!</v>
      </c>
      <c r="C29" s="156" t="e">
        <f>IF(ROUND(VALUE(SUBSTITUTE(連結実質赤字比率に係る赤字・黒字の構成分析!F$41,"▲", "-")), 2) &gt;= 0, ABS(ROUND(VALUE(SUBSTITUTE(連結実質赤字比率に係る赤字・黒字の構成分析!F$41,"▲", "-")), 2)), NA())</f>
        <v>#VALUE!</v>
      </c>
      <c r="D29" s="156" t="e">
        <f>IF(ROUND(VALUE(SUBSTITUTE(連結実質赤字比率に係る赤字・黒字の構成分析!G$41,"▲", "-")), 2) &lt; 0, ABS(ROUND(VALUE(SUBSTITUTE(連結実質赤字比率に係る赤字・黒字の構成分析!G$41,"▲", "-")), 2)), NA())</f>
        <v>#VALUE!</v>
      </c>
      <c r="E29" s="156" t="e">
        <f>IF(ROUND(VALUE(SUBSTITUTE(連結実質赤字比率に係る赤字・黒字の構成分析!G$41,"▲", "-")), 2) &gt;= 0, ABS(ROUND(VALUE(SUBSTITUTE(連結実質赤字比率に係る赤字・黒字の構成分析!G$41,"▲", "-")), 2)), NA())</f>
        <v>#VALUE!</v>
      </c>
      <c r="F29" s="156" t="e">
        <f>IF(ROUND(VALUE(SUBSTITUTE(連結実質赤字比率に係る赤字・黒字の構成分析!H$41,"▲", "-")), 2) &lt; 0, ABS(ROUND(VALUE(SUBSTITUTE(連結実質赤字比率に係る赤字・黒字の構成分析!H$41,"▲", "-")), 2)), NA())</f>
        <v>#VALUE!</v>
      </c>
      <c r="G29" s="156" t="e">
        <f>IF(ROUND(VALUE(SUBSTITUTE(連結実質赤字比率に係る赤字・黒字の構成分析!H$41,"▲", "-")), 2) &gt;= 0, ABS(ROUND(VALUE(SUBSTITUTE(連結実質赤字比率に係る赤字・黒字の構成分析!H$41,"▲", "-")), 2)), NA())</f>
        <v>#VALUE!</v>
      </c>
      <c r="H29" s="156" t="e">
        <f>IF(ROUND(VALUE(SUBSTITUTE(連結実質赤字比率に係る赤字・黒字の構成分析!I$41,"▲", "-")), 2) &lt; 0, ABS(ROUND(VALUE(SUBSTITUTE(連結実質赤字比率に係る赤字・黒字の構成分析!I$41,"▲", "-")), 2)), NA())</f>
        <v>#VALUE!</v>
      </c>
      <c r="I29" s="156" t="e">
        <f>IF(ROUND(VALUE(SUBSTITUTE(連結実質赤字比率に係る赤字・黒字の構成分析!I$41,"▲", "-")), 2) &gt;= 0, ABS(ROUND(VALUE(SUBSTITUTE(連結実質赤字比率に係る赤字・黒字の構成分析!I$41,"▲", "-")), 2)), NA())</f>
        <v>#VALUE!</v>
      </c>
      <c r="J29" s="156" t="e">
        <f>IF(ROUND(VALUE(SUBSTITUTE(連結実質赤字比率に係る赤字・黒字の構成分析!J$41,"▲", "-")), 2) &lt; 0, ABS(ROUND(VALUE(SUBSTITUTE(連結実質赤字比率に係る赤字・黒字の構成分析!J$41,"▲", "-")), 2)), NA())</f>
        <v>#VALUE!</v>
      </c>
      <c r="K29" s="156" t="e">
        <f>IF(ROUND(VALUE(SUBSTITUTE(連結実質赤字比率に係る赤字・黒字の構成分析!J$41,"▲", "-")), 2) &gt;= 0, ABS(ROUND(VALUE(SUBSTITUTE(連結実質赤字比率に係る赤字・黒字の構成分析!J$41,"▲", "-")), 2)), NA())</f>
        <v>#VALUE!</v>
      </c>
    </row>
    <row r="30" spans="1:11" x14ac:dyDescent="0.2">
      <c r="A30" s="156" t="str">
        <f>IF(連結実質赤字比率に係る赤字・黒字の構成分析!C$40="",NA(),連結実質赤字比率に係る赤字・黒字の構成分析!C$40)</f>
        <v>後期高齢者医療事業会計</v>
      </c>
      <c r="B30" s="156" t="e">
        <f>IF(ROUND(VALUE(SUBSTITUTE(連結実質赤字比率に係る赤字・黒字の構成分析!F$40,"▲", "-")), 2) &lt; 0, ABS(ROUND(VALUE(SUBSTITUTE(連結実質赤字比率に係る赤字・黒字の構成分析!F$40,"▲", "-")), 2)), NA())</f>
        <v>#N/A</v>
      </c>
      <c r="C30" s="156">
        <f>IF(ROUND(VALUE(SUBSTITUTE(連結実質赤字比率に係る赤字・黒字の構成分析!F$40,"▲", "-")), 2) &gt;= 0, ABS(ROUND(VALUE(SUBSTITUTE(連結実質赤字比率に係る赤字・黒字の構成分析!F$40,"▲", "-")), 2)), NA())</f>
        <v>0.03</v>
      </c>
      <c r="D30" s="156" t="e">
        <f>IF(ROUND(VALUE(SUBSTITUTE(連結実質赤字比率に係る赤字・黒字の構成分析!G$40,"▲", "-")), 2) &lt; 0, ABS(ROUND(VALUE(SUBSTITUTE(連結実質赤字比率に係る赤字・黒字の構成分析!G$40,"▲", "-")), 2)), NA())</f>
        <v>#N/A</v>
      </c>
      <c r="E30" s="156">
        <f>IF(ROUND(VALUE(SUBSTITUTE(連結実質赤字比率に係る赤字・黒字の構成分析!G$40,"▲", "-")), 2) &gt;= 0, ABS(ROUND(VALUE(SUBSTITUTE(連結実質赤字比率に係る赤字・黒字の構成分析!G$40,"▲", "-")), 2)), NA())</f>
        <v>0.05</v>
      </c>
      <c r="F30" s="156" t="e">
        <f>IF(ROUND(VALUE(SUBSTITUTE(連結実質赤字比率に係る赤字・黒字の構成分析!H$40,"▲", "-")), 2) &lt; 0, ABS(ROUND(VALUE(SUBSTITUTE(連結実質赤字比率に係る赤字・黒字の構成分析!H$40,"▲", "-")), 2)), NA())</f>
        <v>#N/A</v>
      </c>
      <c r="G30" s="156">
        <f>IF(ROUND(VALUE(SUBSTITUTE(連結実質赤字比率に係る赤字・黒字の構成分析!H$40,"▲", "-")), 2) &gt;= 0, ABS(ROUND(VALUE(SUBSTITUTE(連結実質赤字比率に係る赤字・黒字の構成分析!H$40,"▲", "-")), 2)), NA())</f>
        <v>0.04</v>
      </c>
      <c r="H30" s="156" t="e">
        <f>IF(ROUND(VALUE(SUBSTITUTE(連結実質赤字比率に係る赤字・黒字の構成分析!I$40,"▲", "-")), 2) &lt; 0, ABS(ROUND(VALUE(SUBSTITUTE(連結実質赤字比率に係る赤字・黒字の構成分析!I$40,"▲", "-")), 2)), NA())</f>
        <v>#N/A</v>
      </c>
      <c r="I30" s="156">
        <f>IF(ROUND(VALUE(SUBSTITUTE(連結実質赤字比率に係る赤字・黒字の構成分析!I$40,"▲", "-")), 2) &gt;= 0, ABS(ROUND(VALUE(SUBSTITUTE(連結実質赤字比率に係る赤字・黒字の構成分析!I$40,"▲", "-")), 2)), NA())</f>
        <v>0.03</v>
      </c>
      <c r="J30" s="156" t="e">
        <f>IF(ROUND(VALUE(SUBSTITUTE(連結実質赤字比率に係る赤字・黒字の構成分析!J$40,"▲", "-")), 2) &lt; 0, ABS(ROUND(VALUE(SUBSTITUTE(連結実質赤字比率に係る赤字・黒字の構成分析!J$40,"▲", "-")), 2)), NA())</f>
        <v>#N/A</v>
      </c>
      <c r="K30" s="156">
        <f>IF(ROUND(VALUE(SUBSTITUTE(連結実質赤字比率に係る赤字・黒字の構成分析!J$40,"▲", "-")), 2) &gt;= 0, ABS(ROUND(VALUE(SUBSTITUTE(連結実質赤字比率に係る赤字・黒字の構成分析!J$40,"▲", "-")), 2)), NA())</f>
        <v>0.03</v>
      </c>
    </row>
    <row r="31" spans="1:11" x14ac:dyDescent="0.2">
      <c r="A31" s="156" t="str">
        <f>IF(連結実質赤字比率に係る赤字・黒字の構成分析!C$39="",NA(),連結実質赤字比率に係る赤字・黒字の構成分析!C$39)</f>
        <v>簡易水道事業会計</v>
      </c>
      <c r="B31" s="156" t="e">
        <f>IF(ROUND(VALUE(SUBSTITUTE(連結実質赤字比率に係る赤字・黒字の構成分析!F$39,"▲", "-")), 2) &lt; 0, ABS(ROUND(VALUE(SUBSTITUTE(連結実質赤字比率に係る赤字・黒字の構成分析!F$39,"▲", "-")), 2)), NA())</f>
        <v>#N/A</v>
      </c>
      <c r="C31" s="156">
        <f>IF(ROUND(VALUE(SUBSTITUTE(連結実質赤字比率に係る赤字・黒字の構成分析!F$39,"▲", "-")), 2) &gt;= 0, ABS(ROUND(VALUE(SUBSTITUTE(連結実質赤字比率に係る赤字・黒字の構成分析!F$39,"▲", "-")), 2)), NA())</f>
        <v>7.0000000000000007E-2</v>
      </c>
      <c r="D31" s="156" t="e">
        <f>IF(ROUND(VALUE(SUBSTITUTE(連結実質赤字比率に係る赤字・黒字の構成分析!G$39,"▲", "-")), 2) &lt; 0, ABS(ROUND(VALUE(SUBSTITUTE(連結実質赤字比率に係る赤字・黒字の構成分析!G$39,"▲", "-")), 2)), NA())</f>
        <v>#N/A</v>
      </c>
      <c r="E31" s="156">
        <f>IF(ROUND(VALUE(SUBSTITUTE(連結実質赤字比率に係る赤字・黒字の構成分析!G$39,"▲", "-")), 2) &gt;= 0, ABS(ROUND(VALUE(SUBSTITUTE(連結実質赤字比率に係る赤字・黒字の構成分析!G$39,"▲", "-")), 2)), NA())</f>
        <v>0.06</v>
      </c>
      <c r="F31" s="156" t="e">
        <f>IF(ROUND(VALUE(SUBSTITUTE(連結実質赤字比率に係る赤字・黒字の構成分析!H$39,"▲", "-")), 2) &lt; 0, ABS(ROUND(VALUE(SUBSTITUTE(連結実質赤字比率に係る赤字・黒字の構成分析!H$39,"▲", "-")), 2)), NA())</f>
        <v>#N/A</v>
      </c>
      <c r="G31" s="156">
        <f>IF(ROUND(VALUE(SUBSTITUTE(連結実質赤字比率に係る赤字・黒字の構成分析!H$39,"▲", "-")), 2) &gt;= 0, ABS(ROUND(VALUE(SUBSTITUTE(連結実質赤字比率に係る赤字・黒字の構成分析!H$39,"▲", "-")), 2)), NA())</f>
        <v>0.17</v>
      </c>
      <c r="H31" s="156" t="e">
        <f>IF(ROUND(VALUE(SUBSTITUTE(連結実質赤字比率に係る赤字・黒字の構成分析!I$39,"▲", "-")), 2) &lt; 0, ABS(ROUND(VALUE(SUBSTITUTE(連結実質赤字比率に係る赤字・黒字の構成分析!I$39,"▲", "-")), 2)), NA())</f>
        <v>#N/A</v>
      </c>
      <c r="I31" s="156">
        <f>IF(ROUND(VALUE(SUBSTITUTE(連結実質赤字比率に係る赤字・黒字の構成分析!I$39,"▲", "-")), 2) &gt;= 0, ABS(ROUND(VALUE(SUBSTITUTE(連結実質赤字比率に係る赤字・黒字の構成分析!I$39,"▲", "-")), 2)), NA())</f>
        <v>0.14000000000000001</v>
      </c>
      <c r="J31" s="156" t="e">
        <f>IF(ROUND(VALUE(SUBSTITUTE(連結実質赤字比率に係る赤字・黒字の構成分析!J$39,"▲", "-")), 2) &lt; 0, ABS(ROUND(VALUE(SUBSTITUTE(連結実質赤字比率に係る赤字・黒字の構成分析!J$39,"▲", "-")), 2)), NA())</f>
        <v>#N/A</v>
      </c>
      <c r="K31" s="156">
        <f>IF(ROUND(VALUE(SUBSTITUTE(連結実質赤字比率に係る赤字・黒字の構成分析!J$39,"▲", "-")), 2) &gt;= 0, ABS(ROUND(VALUE(SUBSTITUTE(連結実質赤字比率に係る赤字・黒字の構成分析!J$39,"▲", "-")), 2)), NA())</f>
        <v>0.11</v>
      </c>
    </row>
    <row r="32" spans="1:11" x14ac:dyDescent="0.2">
      <c r="A32" s="156" t="str">
        <f>IF(連結実質赤字比率に係る赤字・黒字の構成分析!C$38="",NA(),連結実質赤字比率に係る赤字・黒字の構成分析!C$38)</f>
        <v>観光施設事業会計</v>
      </c>
      <c r="B32" s="156" t="e">
        <f>IF(ROUND(VALUE(SUBSTITUTE(連結実質赤字比率に係る赤字・黒字の構成分析!F$38,"▲", "-")), 2) &lt; 0, ABS(ROUND(VALUE(SUBSTITUTE(連結実質赤字比率に係る赤字・黒字の構成分析!F$38,"▲", "-")), 2)), NA())</f>
        <v>#N/A</v>
      </c>
      <c r="C32" s="156">
        <f>IF(ROUND(VALUE(SUBSTITUTE(連結実質赤字比率に係る赤字・黒字の構成分析!F$38,"▲", "-")), 2) &gt;= 0, ABS(ROUND(VALUE(SUBSTITUTE(連結実質赤字比率に係る赤字・黒字の構成分析!F$38,"▲", "-")), 2)), NA())</f>
        <v>0.26</v>
      </c>
      <c r="D32" s="156" t="e">
        <f>IF(ROUND(VALUE(SUBSTITUTE(連結実質赤字比率に係る赤字・黒字の構成分析!G$38,"▲", "-")), 2) &lt; 0, ABS(ROUND(VALUE(SUBSTITUTE(連結実質赤字比率に係る赤字・黒字の構成分析!G$38,"▲", "-")), 2)), NA())</f>
        <v>#N/A</v>
      </c>
      <c r="E32" s="156">
        <f>IF(ROUND(VALUE(SUBSTITUTE(連結実質赤字比率に係る赤字・黒字の構成分析!G$38,"▲", "-")), 2) &gt;= 0, ABS(ROUND(VALUE(SUBSTITUTE(連結実質赤字比率に係る赤字・黒字の構成分析!G$38,"▲", "-")), 2)), NA())</f>
        <v>0.17</v>
      </c>
      <c r="F32" s="156" t="e">
        <f>IF(ROUND(VALUE(SUBSTITUTE(連結実質赤字比率に係る赤字・黒字の構成分析!H$38,"▲", "-")), 2) &lt; 0, ABS(ROUND(VALUE(SUBSTITUTE(連結実質赤字比率に係る赤字・黒字の構成分析!H$38,"▲", "-")), 2)), NA())</f>
        <v>#N/A</v>
      </c>
      <c r="G32" s="156">
        <f>IF(ROUND(VALUE(SUBSTITUTE(連結実質赤字比率に係る赤字・黒字の構成分析!H$38,"▲", "-")), 2) &gt;= 0, ABS(ROUND(VALUE(SUBSTITUTE(連結実質赤字比率に係る赤字・黒字の構成分析!H$38,"▲", "-")), 2)), NA())</f>
        <v>0.34</v>
      </c>
      <c r="H32" s="156" t="e">
        <f>IF(ROUND(VALUE(SUBSTITUTE(連結実質赤字比率に係る赤字・黒字の構成分析!I$38,"▲", "-")), 2) &lt; 0, ABS(ROUND(VALUE(SUBSTITUTE(連結実質赤字比率に係る赤字・黒字の構成分析!I$38,"▲", "-")), 2)), NA())</f>
        <v>#N/A</v>
      </c>
      <c r="I32" s="156">
        <f>IF(ROUND(VALUE(SUBSTITUTE(連結実質赤字比率に係る赤字・黒字の構成分析!I$38,"▲", "-")), 2) &gt;= 0, ABS(ROUND(VALUE(SUBSTITUTE(連結実質赤字比率に係る赤字・黒字の構成分析!I$38,"▲", "-")), 2)), NA())</f>
        <v>0.19</v>
      </c>
      <c r="J32" s="156" t="e">
        <f>IF(ROUND(VALUE(SUBSTITUTE(連結実質赤字比率に係る赤字・黒字の構成分析!J$38,"▲", "-")), 2) &lt; 0, ABS(ROUND(VALUE(SUBSTITUTE(連結実質赤字比率に係る赤字・黒字の構成分析!J$38,"▲", "-")), 2)), NA())</f>
        <v>#N/A</v>
      </c>
      <c r="K32" s="156">
        <f>IF(ROUND(VALUE(SUBSTITUTE(連結実質赤字比率に係る赤字・黒字の構成分析!J$38,"▲", "-")), 2) &gt;= 0, ABS(ROUND(VALUE(SUBSTITUTE(連結実質赤字比率に係る赤字・黒字の構成分析!J$38,"▲", "-")), 2)), NA())</f>
        <v>0.15</v>
      </c>
    </row>
    <row r="33" spans="1:16" x14ac:dyDescent="0.2">
      <c r="A33" s="156" t="str">
        <f>IF(連結実質赤字比率に係る赤字・黒字の構成分析!C$37="",NA(),連結実質赤字比率に係る赤字・黒字の構成分析!C$37)</f>
        <v>国民健康保険事業会計（事業勘定）</v>
      </c>
      <c r="B33" s="156" t="e">
        <f>IF(ROUND(VALUE(SUBSTITUTE(連結実質赤字比率に係る赤字・黒字の構成分析!F$37,"▲", "-")), 2) &lt; 0, ABS(ROUND(VALUE(SUBSTITUTE(連結実質赤字比率に係る赤字・黒字の構成分析!F$37,"▲", "-")), 2)), NA())</f>
        <v>#N/A</v>
      </c>
      <c r="C33" s="156">
        <f>IF(ROUND(VALUE(SUBSTITUTE(連結実質赤字比率に係る赤字・黒字の構成分析!F$37,"▲", "-")), 2) &gt;= 0, ABS(ROUND(VALUE(SUBSTITUTE(連結実質赤字比率に係る赤字・黒字の構成分析!F$37,"▲", "-")), 2)), NA())</f>
        <v>0.77</v>
      </c>
      <c r="D33" s="156" t="e">
        <f>IF(ROUND(VALUE(SUBSTITUTE(連結実質赤字比率に係る赤字・黒字の構成分析!G$37,"▲", "-")), 2) &lt; 0, ABS(ROUND(VALUE(SUBSTITUTE(連結実質赤字比率に係る赤字・黒字の構成分析!G$37,"▲", "-")), 2)), NA())</f>
        <v>#N/A</v>
      </c>
      <c r="E33" s="156">
        <f>IF(ROUND(VALUE(SUBSTITUTE(連結実質赤字比率に係る赤字・黒字の構成分析!G$37,"▲", "-")), 2) &gt;= 0, ABS(ROUND(VALUE(SUBSTITUTE(連結実質赤字比率に係る赤字・黒字の構成分析!G$37,"▲", "-")), 2)), NA())</f>
        <v>0.2</v>
      </c>
      <c r="F33" s="156" t="e">
        <f>IF(ROUND(VALUE(SUBSTITUTE(連結実質赤字比率に係る赤字・黒字の構成分析!H$37,"▲", "-")), 2) &lt; 0, ABS(ROUND(VALUE(SUBSTITUTE(連結実質赤字比率に係る赤字・黒字の構成分析!H$37,"▲", "-")), 2)), NA())</f>
        <v>#N/A</v>
      </c>
      <c r="G33" s="156">
        <f>IF(ROUND(VALUE(SUBSTITUTE(連結実質赤字比率に係る赤字・黒字の構成分析!H$37,"▲", "-")), 2) &gt;= 0, ABS(ROUND(VALUE(SUBSTITUTE(連結実質赤字比率に係る赤字・黒字の構成分析!H$37,"▲", "-")), 2)), NA())</f>
        <v>1.08</v>
      </c>
      <c r="H33" s="156" t="e">
        <f>IF(ROUND(VALUE(SUBSTITUTE(連結実質赤字比率に係る赤字・黒字の構成分析!I$37,"▲", "-")), 2) &lt; 0, ABS(ROUND(VALUE(SUBSTITUTE(連結実質赤字比率に係る赤字・黒字の構成分析!I$37,"▲", "-")), 2)), NA())</f>
        <v>#N/A</v>
      </c>
      <c r="I33" s="156">
        <f>IF(ROUND(VALUE(SUBSTITUTE(連結実質赤字比率に係る赤字・黒字の構成分析!I$37,"▲", "-")), 2) &gt;= 0, ABS(ROUND(VALUE(SUBSTITUTE(連結実質赤字比率に係る赤字・黒字の構成分析!I$37,"▲", "-")), 2)), NA())</f>
        <v>1.02</v>
      </c>
      <c r="J33" s="156" t="e">
        <f>IF(ROUND(VALUE(SUBSTITUTE(連結実質赤字比率に係る赤字・黒字の構成分析!J$37,"▲", "-")), 2) &lt; 0, ABS(ROUND(VALUE(SUBSTITUTE(連結実質赤字比率に係る赤字・黒字の構成分析!J$37,"▲", "-")), 2)), NA())</f>
        <v>#N/A</v>
      </c>
      <c r="K33" s="156">
        <f>IF(ROUND(VALUE(SUBSTITUTE(連結実質赤字比率に係る赤字・黒字の構成分析!J$37,"▲", "-")), 2) &gt;= 0, ABS(ROUND(VALUE(SUBSTITUTE(連結実質赤字比率に係る赤字・黒字の構成分析!J$37,"▲", "-")), 2)), NA())</f>
        <v>0.46</v>
      </c>
    </row>
    <row r="34" spans="1:16" x14ac:dyDescent="0.2">
      <c r="A34" s="156" t="str">
        <f>IF(連結実質赤字比率に係る赤字・黒字の構成分析!C$36="",NA(),連結実質赤字比率に係る赤字・黒字の構成分析!C$36)</f>
        <v>国民健康保険事業会計（直診勘定）</v>
      </c>
      <c r="B34" s="156" t="e">
        <f>IF(ROUND(VALUE(SUBSTITUTE(連結実質赤字比率に係る赤字・黒字の構成分析!F$36,"▲", "-")), 2) &lt; 0, ABS(ROUND(VALUE(SUBSTITUTE(連結実質赤字比率に係る赤字・黒字の構成分析!F$36,"▲", "-")), 2)), NA())</f>
        <v>#N/A</v>
      </c>
      <c r="C34" s="156">
        <f>IF(ROUND(VALUE(SUBSTITUTE(連結実質赤字比率に係る赤字・黒字の構成分析!F$36,"▲", "-")), 2) &gt;= 0, ABS(ROUND(VALUE(SUBSTITUTE(連結実質赤字比率に係る赤字・黒字の構成分析!F$36,"▲", "-")), 2)), NA())</f>
        <v>0.51</v>
      </c>
      <c r="D34" s="156" t="e">
        <f>IF(ROUND(VALUE(SUBSTITUTE(連結実質赤字比率に係る赤字・黒字の構成分析!G$36,"▲", "-")), 2) &lt; 0, ABS(ROUND(VALUE(SUBSTITUTE(連結実質赤字比率に係る赤字・黒字の構成分析!G$36,"▲", "-")), 2)), NA())</f>
        <v>#N/A</v>
      </c>
      <c r="E34" s="156">
        <f>IF(ROUND(VALUE(SUBSTITUTE(連結実質赤字比率に係る赤字・黒字の構成分析!G$36,"▲", "-")), 2) &gt;= 0, ABS(ROUND(VALUE(SUBSTITUTE(連結実質赤字比率に係る赤字・黒字の構成分析!G$36,"▲", "-")), 2)), NA())</f>
        <v>0.67</v>
      </c>
      <c r="F34" s="156" t="e">
        <f>IF(ROUND(VALUE(SUBSTITUTE(連結実質赤字比率に係る赤字・黒字の構成分析!H$36,"▲", "-")), 2) &lt; 0, ABS(ROUND(VALUE(SUBSTITUTE(連結実質赤字比率に係る赤字・黒字の構成分析!H$36,"▲", "-")), 2)), NA())</f>
        <v>#N/A</v>
      </c>
      <c r="G34" s="156">
        <f>IF(ROUND(VALUE(SUBSTITUTE(連結実質赤字比率に係る赤字・黒字の構成分析!H$36,"▲", "-")), 2) &gt;= 0, ABS(ROUND(VALUE(SUBSTITUTE(連結実質赤字比率に係る赤字・黒字の構成分析!H$36,"▲", "-")), 2)), NA())</f>
        <v>0.6</v>
      </c>
      <c r="H34" s="156" t="e">
        <f>IF(ROUND(VALUE(SUBSTITUTE(連結実質赤字比率に係る赤字・黒字の構成分析!I$36,"▲", "-")), 2) &lt; 0, ABS(ROUND(VALUE(SUBSTITUTE(連結実質赤字比率に係る赤字・黒字の構成分析!I$36,"▲", "-")), 2)), NA())</f>
        <v>#N/A</v>
      </c>
      <c r="I34" s="156">
        <f>IF(ROUND(VALUE(SUBSTITUTE(連結実質赤字比率に係る赤字・黒字の構成分析!I$36,"▲", "-")), 2) &gt;= 0, ABS(ROUND(VALUE(SUBSTITUTE(連結実質赤字比率に係る赤字・黒字の構成分析!I$36,"▲", "-")), 2)), NA())</f>
        <v>0.63</v>
      </c>
      <c r="J34" s="156" t="e">
        <f>IF(ROUND(VALUE(SUBSTITUTE(連結実質赤字比率に係る赤字・黒字の構成分析!J$36,"▲", "-")), 2) &lt; 0, ABS(ROUND(VALUE(SUBSTITUTE(連結実質赤字比率に係る赤字・黒字の構成分析!J$36,"▲", "-")), 2)), NA())</f>
        <v>#N/A</v>
      </c>
      <c r="K34" s="156">
        <f>IF(ROUND(VALUE(SUBSTITUTE(連結実質赤字比率に係る赤字・黒字の構成分析!J$36,"▲", "-")), 2) &gt;= 0, ABS(ROUND(VALUE(SUBSTITUTE(連結実質赤字比率に係る赤字・黒字の構成分析!J$36,"▲", "-")), 2)), NA())</f>
        <v>0.47</v>
      </c>
    </row>
    <row r="35" spans="1:16" x14ac:dyDescent="0.2">
      <c r="A35" s="156" t="str">
        <f>IF(連結実質赤字比率に係る赤字・黒字の構成分析!C$35="",NA(),連結実質赤字比率に係る赤字・黒字の構成分析!C$35)</f>
        <v>介護保険事業会計（保険事業勘定）</v>
      </c>
      <c r="B35" s="156" t="e">
        <f>IF(ROUND(VALUE(SUBSTITUTE(連結実質赤字比率に係る赤字・黒字の構成分析!F$35,"▲", "-")), 2) &lt; 0, ABS(ROUND(VALUE(SUBSTITUTE(連結実質赤字比率に係る赤字・黒字の構成分析!F$35,"▲", "-")), 2)), NA())</f>
        <v>#N/A</v>
      </c>
      <c r="C35" s="156">
        <f>IF(ROUND(VALUE(SUBSTITUTE(連結実質赤字比率に係る赤字・黒字の構成分析!F$35,"▲", "-")), 2) &gt;= 0, ABS(ROUND(VALUE(SUBSTITUTE(連結実質赤字比率に係る赤字・黒字の構成分析!F$35,"▲", "-")), 2)), NA())</f>
        <v>1.38</v>
      </c>
      <c r="D35" s="156" t="e">
        <f>IF(ROUND(VALUE(SUBSTITUTE(連結実質赤字比率に係る赤字・黒字の構成分析!G$35,"▲", "-")), 2) &lt; 0, ABS(ROUND(VALUE(SUBSTITUTE(連結実質赤字比率に係る赤字・黒字の構成分析!G$35,"▲", "-")), 2)), NA())</f>
        <v>#N/A</v>
      </c>
      <c r="E35" s="156">
        <f>IF(ROUND(VALUE(SUBSTITUTE(連結実質赤字比率に係る赤字・黒字の構成分析!G$35,"▲", "-")), 2) &gt;= 0, ABS(ROUND(VALUE(SUBSTITUTE(連結実質赤字比率に係る赤字・黒字の構成分析!G$35,"▲", "-")), 2)), NA())</f>
        <v>1.21</v>
      </c>
      <c r="F35" s="156" t="e">
        <f>IF(ROUND(VALUE(SUBSTITUTE(連結実質赤字比率に係る赤字・黒字の構成分析!H$35,"▲", "-")), 2) &lt; 0, ABS(ROUND(VALUE(SUBSTITUTE(連結実質赤字比率に係る赤字・黒字の構成分析!H$35,"▲", "-")), 2)), NA())</f>
        <v>#N/A</v>
      </c>
      <c r="G35" s="156">
        <f>IF(ROUND(VALUE(SUBSTITUTE(連結実質赤字比率に係る赤字・黒字の構成分析!H$35,"▲", "-")), 2) &gt;= 0, ABS(ROUND(VALUE(SUBSTITUTE(連結実質赤字比率に係る赤字・黒字の構成分析!H$35,"▲", "-")), 2)), NA())</f>
        <v>0.32</v>
      </c>
      <c r="H35" s="156" t="e">
        <f>IF(ROUND(VALUE(SUBSTITUTE(連結実質赤字比率に係る赤字・黒字の構成分析!I$35,"▲", "-")), 2) &lt; 0, ABS(ROUND(VALUE(SUBSTITUTE(連結実質赤字比率に係る赤字・黒字の構成分析!I$35,"▲", "-")), 2)), NA())</f>
        <v>#N/A</v>
      </c>
      <c r="I35" s="156">
        <f>IF(ROUND(VALUE(SUBSTITUTE(連結実質赤字比率に係る赤字・黒字の構成分析!I$35,"▲", "-")), 2) &gt;= 0, ABS(ROUND(VALUE(SUBSTITUTE(連結実質赤字比率に係る赤字・黒字の構成分析!I$35,"▲", "-")), 2)), NA())</f>
        <v>0.53</v>
      </c>
      <c r="J35" s="156" t="e">
        <f>IF(ROUND(VALUE(SUBSTITUTE(連結実質赤字比率に係る赤字・黒字の構成分析!J$35,"▲", "-")), 2) &lt; 0, ABS(ROUND(VALUE(SUBSTITUTE(連結実質赤字比率に係る赤字・黒字の構成分析!J$35,"▲", "-")), 2)), NA())</f>
        <v>#N/A</v>
      </c>
      <c r="K35" s="156">
        <f>IF(ROUND(VALUE(SUBSTITUTE(連結実質赤字比率に係る赤字・黒字の構成分析!J$35,"▲", "-")), 2) &gt;= 0, ABS(ROUND(VALUE(SUBSTITUTE(連結実質赤字比率に係る赤字・黒字の構成分析!J$35,"▲", "-")), 2)), NA())</f>
        <v>0.49</v>
      </c>
    </row>
    <row r="36" spans="1:16" x14ac:dyDescent="0.2">
      <c r="A36" s="156" t="str">
        <f>IF(連結実質赤字比率に係る赤字・黒字の構成分析!C$34="",NA(),連結実質赤字比率に係る赤字・黒字の構成分析!C$34)</f>
        <v>一般会計</v>
      </c>
      <c r="B36" s="156" t="e">
        <f>IF(ROUND(VALUE(SUBSTITUTE(連結実質赤字比率に係る赤字・黒字の構成分析!F$34,"▲", "-")), 2) &lt; 0, ABS(ROUND(VALUE(SUBSTITUTE(連結実質赤字比率に係る赤字・黒字の構成分析!F$34,"▲", "-")), 2)), NA())</f>
        <v>#N/A</v>
      </c>
      <c r="C36" s="156">
        <f>IF(ROUND(VALUE(SUBSTITUTE(連結実質赤字比率に係る赤字・黒字の構成分析!F$34,"▲", "-")), 2) &gt;= 0, ABS(ROUND(VALUE(SUBSTITUTE(連結実質赤字比率に係る赤字・黒字の構成分析!F$34,"▲", "-")), 2)), NA())</f>
        <v>2.87</v>
      </c>
      <c r="D36" s="156" t="e">
        <f>IF(ROUND(VALUE(SUBSTITUTE(連結実質赤字比率に係る赤字・黒字の構成分析!G$34,"▲", "-")), 2) &lt; 0, ABS(ROUND(VALUE(SUBSTITUTE(連結実質赤字比率に係る赤字・黒字の構成分析!G$34,"▲", "-")), 2)), NA())</f>
        <v>#N/A</v>
      </c>
      <c r="E36" s="156">
        <f>IF(ROUND(VALUE(SUBSTITUTE(連結実質赤字比率に係る赤字・黒字の構成分析!G$34,"▲", "-")), 2) &gt;= 0, ABS(ROUND(VALUE(SUBSTITUTE(連結実質赤字比率に係る赤字・黒字の構成分析!G$34,"▲", "-")), 2)), NA())</f>
        <v>4.87</v>
      </c>
      <c r="F36" s="156" t="e">
        <f>IF(ROUND(VALUE(SUBSTITUTE(連結実質赤字比率に係る赤字・黒字の構成分析!H$34,"▲", "-")), 2) &lt; 0, ABS(ROUND(VALUE(SUBSTITUTE(連結実質赤字比率に係る赤字・黒字の構成分析!H$34,"▲", "-")), 2)), NA())</f>
        <v>#N/A</v>
      </c>
      <c r="G36" s="156">
        <f>IF(ROUND(VALUE(SUBSTITUTE(連結実質赤字比率に係る赤字・黒字の構成分析!H$34,"▲", "-")), 2) &gt;= 0, ABS(ROUND(VALUE(SUBSTITUTE(連結実質赤字比率に係る赤字・黒字の構成分析!H$34,"▲", "-")), 2)), NA())</f>
        <v>4.4400000000000004</v>
      </c>
      <c r="H36" s="156" t="e">
        <f>IF(ROUND(VALUE(SUBSTITUTE(連結実質赤字比率に係る赤字・黒字の構成分析!I$34,"▲", "-")), 2) &lt; 0, ABS(ROUND(VALUE(SUBSTITUTE(連結実質赤字比率に係る赤字・黒字の構成分析!I$34,"▲", "-")), 2)), NA())</f>
        <v>#N/A</v>
      </c>
      <c r="I36" s="156">
        <f>IF(ROUND(VALUE(SUBSTITUTE(連結実質赤字比率に係る赤字・黒字の構成分析!I$34,"▲", "-")), 2) &gt;= 0, ABS(ROUND(VALUE(SUBSTITUTE(連結実質赤字比率に係る赤字・黒字の構成分析!I$34,"▲", "-")), 2)), NA())</f>
        <v>3.59</v>
      </c>
      <c r="J36" s="156" t="e">
        <f>IF(ROUND(VALUE(SUBSTITUTE(連結実質赤字比率に係る赤字・黒字の構成分析!J$34,"▲", "-")), 2) &lt; 0, ABS(ROUND(VALUE(SUBSTITUTE(連結実質赤字比率に係る赤字・黒字の構成分析!J$34,"▲", "-")), 2)), NA())</f>
        <v>#N/A</v>
      </c>
      <c r="K36" s="156">
        <f>IF(ROUND(VALUE(SUBSTITUTE(連結実質赤字比率に係る赤字・黒字の構成分析!J$34,"▲", "-")), 2) &gt;= 0, ABS(ROUND(VALUE(SUBSTITUTE(連結実質赤字比率に係る赤字・黒字の構成分析!J$34,"▲", "-")), 2)), NA())</f>
        <v>8.8000000000000007</v>
      </c>
    </row>
    <row r="39" spans="1:16" x14ac:dyDescent="0.2">
      <c r="A39" s="125" t="s">
        <v>54</v>
      </c>
    </row>
    <row r="40" spans="1:16" x14ac:dyDescent="0.2">
      <c r="A40" s="157"/>
      <c r="B40" s="157" t="str">
        <f>'実質公債費比率（分子）の構造'!K$44</f>
        <v>H25</v>
      </c>
      <c r="C40" s="157"/>
      <c r="D40" s="157"/>
      <c r="E40" s="157" t="str">
        <f>'実質公債費比率（分子）の構造'!L$44</f>
        <v>H26</v>
      </c>
      <c r="F40" s="157"/>
      <c r="G40" s="157"/>
      <c r="H40" s="157" t="str">
        <f>'実質公債費比率（分子）の構造'!M$44</f>
        <v>H27</v>
      </c>
      <c r="I40" s="157"/>
      <c r="J40" s="157"/>
      <c r="K40" s="157" t="str">
        <f>'実質公債費比率（分子）の構造'!N$44</f>
        <v>H28</v>
      </c>
      <c r="L40" s="157"/>
      <c r="M40" s="157"/>
      <c r="N40" s="157" t="str">
        <f>'実質公債費比率（分子）の構造'!O$44</f>
        <v>H29</v>
      </c>
      <c r="O40" s="157"/>
      <c r="P40" s="157"/>
    </row>
    <row r="41" spans="1:16" x14ac:dyDescent="0.2">
      <c r="A41" s="157"/>
      <c r="B41" s="157" t="s">
        <v>55</v>
      </c>
      <c r="C41" s="157"/>
      <c r="D41" s="157" t="s">
        <v>56</v>
      </c>
      <c r="E41" s="157" t="s">
        <v>55</v>
      </c>
      <c r="F41" s="157"/>
      <c r="G41" s="157" t="s">
        <v>56</v>
      </c>
      <c r="H41" s="157" t="s">
        <v>55</v>
      </c>
      <c r="I41" s="157"/>
      <c r="J41" s="157" t="s">
        <v>56</v>
      </c>
      <c r="K41" s="157" t="s">
        <v>55</v>
      </c>
      <c r="L41" s="157"/>
      <c r="M41" s="157" t="s">
        <v>56</v>
      </c>
      <c r="N41" s="157" t="s">
        <v>55</v>
      </c>
      <c r="O41" s="157"/>
      <c r="P41" s="157" t="s">
        <v>56</v>
      </c>
    </row>
    <row r="42" spans="1:16" x14ac:dyDescent="0.2">
      <c r="A42" s="157" t="s">
        <v>57</v>
      </c>
      <c r="B42" s="157"/>
      <c r="C42" s="157"/>
      <c r="D42" s="157">
        <f>'実質公債費比率（分子）の構造'!K$52</f>
        <v>241</v>
      </c>
      <c r="E42" s="157"/>
      <c r="F42" s="157"/>
      <c r="G42" s="157">
        <f>'実質公債費比率（分子）の構造'!L$52</f>
        <v>203</v>
      </c>
      <c r="H42" s="157"/>
      <c r="I42" s="157"/>
      <c r="J42" s="157">
        <f>'実質公債費比率（分子）の構造'!M$52</f>
        <v>186</v>
      </c>
      <c r="K42" s="157"/>
      <c r="L42" s="157"/>
      <c r="M42" s="157">
        <f>'実質公債費比率（分子）の構造'!N$52</f>
        <v>179</v>
      </c>
      <c r="N42" s="157"/>
      <c r="O42" s="157"/>
      <c r="P42" s="157">
        <f>'実質公債費比率（分子）の構造'!O$52</f>
        <v>193</v>
      </c>
    </row>
    <row r="43" spans="1:16" x14ac:dyDescent="0.2">
      <c r="A43" s="157" t="s">
        <v>58</v>
      </c>
      <c r="B43" s="157">
        <f>'実質公債費比率（分子）の構造'!K$51</f>
        <v>0</v>
      </c>
      <c r="C43" s="157"/>
      <c r="D43" s="157"/>
      <c r="E43" s="157">
        <f>'実質公債費比率（分子）の構造'!L$51</f>
        <v>0</v>
      </c>
      <c r="F43" s="157"/>
      <c r="G43" s="157"/>
      <c r="H43" s="157">
        <f>'実質公債費比率（分子）の構造'!M$51</f>
        <v>0</v>
      </c>
      <c r="I43" s="157"/>
      <c r="J43" s="157"/>
      <c r="K43" s="157">
        <f>'実質公債費比率（分子）の構造'!N$51</f>
        <v>0</v>
      </c>
      <c r="L43" s="157"/>
      <c r="M43" s="157"/>
      <c r="N43" s="157" t="str">
        <f>'実質公債費比率（分子）の構造'!O$51</f>
        <v>-</v>
      </c>
      <c r="O43" s="157"/>
      <c r="P43" s="157"/>
    </row>
    <row r="44" spans="1:16" x14ac:dyDescent="0.2">
      <c r="A44" s="157" t="s">
        <v>59</v>
      </c>
      <c r="B44" s="157" t="str">
        <f>'実質公債費比率（分子）の構造'!K$50</f>
        <v>-</v>
      </c>
      <c r="C44" s="157"/>
      <c r="D44" s="157"/>
      <c r="E44" s="157" t="str">
        <f>'実質公債費比率（分子）の構造'!L$50</f>
        <v>-</v>
      </c>
      <c r="F44" s="157"/>
      <c r="G44" s="157"/>
      <c r="H44" s="157" t="str">
        <f>'実質公債費比率（分子）の構造'!M$50</f>
        <v>-</v>
      </c>
      <c r="I44" s="157"/>
      <c r="J44" s="157"/>
      <c r="K44" s="157" t="str">
        <f>'実質公債費比率（分子）の構造'!N$50</f>
        <v>-</v>
      </c>
      <c r="L44" s="157"/>
      <c r="M44" s="157"/>
      <c r="N44" s="157" t="str">
        <f>'実質公債費比率（分子）の構造'!O$50</f>
        <v>-</v>
      </c>
      <c r="O44" s="157"/>
      <c r="P44" s="157"/>
    </row>
    <row r="45" spans="1:16" x14ac:dyDescent="0.2">
      <c r="A45" s="157" t="s">
        <v>60</v>
      </c>
      <c r="B45" s="157">
        <f>'実質公債費比率（分子）の構造'!K$49</f>
        <v>30</v>
      </c>
      <c r="C45" s="157"/>
      <c r="D45" s="157"/>
      <c r="E45" s="157">
        <f>'実質公債費比率（分子）の構造'!L$49</f>
        <v>30</v>
      </c>
      <c r="F45" s="157"/>
      <c r="G45" s="157"/>
      <c r="H45" s="157">
        <f>'実質公債費比率（分子）の構造'!M$49</f>
        <v>30</v>
      </c>
      <c r="I45" s="157"/>
      <c r="J45" s="157"/>
      <c r="K45" s="157">
        <f>'実質公債費比率（分子）の構造'!N$49</f>
        <v>32</v>
      </c>
      <c r="L45" s="157"/>
      <c r="M45" s="157"/>
      <c r="N45" s="157">
        <f>'実質公債費比率（分子）の構造'!O$49</f>
        <v>37</v>
      </c>
      <c r="O45" s="157"/>
      <c r="P45" s="157"/>
    </row>
    <row r="46" spans="1:16" x14ac:dyDescent="0.2">
      <c r="A46" s="157" t="s">
        <v>61</v>
      </c>
      <c r="B46" s="157">
        <f>'実質公債費比率（分子）の構造'!K$48</f>
        <v>17</v>
      </c>
      <c r="C46" s="157"/>
      <c r="D46" s="157"/>
      <c r="E46" s="157">
        <f>'実質公債費比率（分子）の構造'!L$48</f>
        <v>18</v>
      </c>
      <c r="F46" s="157"/>
      <c r="G46" s="157"/>
      <c r="H46" s="157">
        <f>'実質公債費比率（分子）の構造'!M$48</f>
        <v>21</v>
      </c>
      <c r="I46" s="157"/>
      <c r="J46" s="157"/>
      <c r="K46" s="157">
        <f>'実質公債費比率（分子）の構造'!N$48</f>
        <v>21</v>
      </c>
      <c r="L46" s="157"/>
      <c r="M46" s="157"/>
      <c r="N46" s="157">
        <f>'実質公債費比率（分子）の構造'!O$48</f>
        <v>21</v>
      </c>
      <c r="O46" s="157"/>
      <c r="P46" s="157"/>
    </row>
    <row r="47" spans="1:16" x14ac:dyDescent="0.2">
      <c r="A47" s="157" t="s">
        <v>62</v>
      </c>
      <c r="B47" s="157" t="str">
        <f>'実質公債費比率（分子）の構造'!K$47</f>
        <v>-</v>
      </c>
      <c r="C47" s="157"/>
      <c r="D47" s="157"/>
      <c r="E47" s="157" t="str">
        <f>'実質公債費比率（分子）の構造'!L$47</f>
        <v>-</v>
      </c>
      <c r="F47" s="157"/>
      <c r="G47" s="157"/>
      <c r="H47" s="157" t="str">
        <f>'実質公債費比率（分子）の構造'!M$47</f>
        <v>-</v>
      </c>
      <c r="I47" s="157"/>
      <c r="J47" s="157"/>
      <c r="K47" s="157" t="str">
        <f>'実質公債費比率（分子）の構造'!N$47</f>
        <v>-</v>
      </c>
      <c r="L47" s="157"/>
      <c r="M47" s="157"/>
      <c r="N47" s="157" t="str">
        <f>'実質公債費比率（分子）の構造'!O$47</f>
        <v>-</v>
      </c>
      <c r="O47" s="157"/>
      <c r="P47" s="157"/>
    </row>
    <row r="48" spans="1:16" x14ac:dyDescent="0.2">
      <c r="A48" s="157" t="s">
        <v>63</v>
      </c>
      <c r="B48" s="157" t="str">
        <f>'実質公債費比率（分子）の構造'!K$46</f>
        <v>-</v>
      </c>
      <c r="C48" s="157"/>
      <c r="D48" s="157"/>
      <c r="E48" s="157" t="str">
        <f>'実質公債費比率（分子）の構造'!L$46</f>
        <v>-</v>
      </c>
      <c r="F48" s="157"/>
      <c r="G48" s="157"/>
      <c r="H48" s="157" t="str">
        <f>'実質公債費比率（分子）の構造'!M$46</f>
        <v>-</v>
      </c>
      <c r="I48" s="157"/>
      <c r="J48" s="157"/>
      <c r="K48" s="157" t="str">
        <f>'実質公債費比率（分子）の構造'!N$46</f>
        <v>-</v>
      </c>
      <c r="L48" s="157"/>
      <c r="M48" s="157"/>
      <c r="N48" s="157" t="str">
        <f>'実質公債費比率（分子）の構造'!O$46</f>
        <v>-</v>
      </c>
      <c r="O48" s="157"/>
      <c r="P48" s="157"/>
    </row>
    <row r="49" spans="1:16" x14ac:dyDescent="0.2">
      <c r="A49" s="157" t="s">
        <v>64</v>
      </c>
      <c r="B49" s="157">
        <f>'実質公債費比率（分子）の構造'!K$45</f>
        <v>261</v>
      </c>
      <c r="C49" s="157"/>
      <c r="D49" s="157"/>
      <c r="E49" s="157">
        <f>'実質公債費比率（分子）の構造'!L$45</f>
        <v>210</v>
      </c>
      <c r="F49" s="157"/>
      <c r="G49" s="157"/>
      <c r="H49" s="157">
        <f>'実質公債費比率（分子）の構造'!M$45</f>
        <v>184</v>
      </c>
      <c r="I49" s="157"/>
      <c r="J49" s="157"/>
      <c r="K49" s="157">
        <f>'実質公債費比率（分子）の構造'!N$45</f>
        <v>168</v>
      </c>
      <c r="L49" s="157"/>
      <c r="M49" s="157"/>
      <c r="N49" s="157">
        <f>'実質公債費比率（分子）の構造'!O$45</f>
        <v>192</v>
      </c>
      <c r="O49" s="157"/>
      <c r="P49" s="157"/>
    </row>
    <row r="50" spans="1:16" x14ac:dyDescent="0.2">
      <c r="A50" s="157" t="s">
        <v>65</v>
      </c>
      <c r="B50" s="157" t="e">
        <f>NA()</f>
        <v>#N/A</v>
      </c>
      <c r="C50" s="157">
        <f>IF(ISNUMBER('実質公債費比率（分子）の構造'!K$53),'実質公債費比率（分子）の構造'!K$53,NA())</f>
        <v>67</v>
      </c>
      <c r="D50" s="157" t="e">
        <f>NA()</f>
        <v>#N/A</v>
      </c>
      <c r="E50" s="157" t="e">
        <f>NA()</f>
        <v>#N/A</v>
      </c>
      <c r="F50" s="157">
        <f>IF(ISNUMBER('実質公債費比率（分子）の構造'!L$53),'実質公債費比率（分子）の構造'!L$53,NA())</f>
        <v>55</v>
      </c>
      <c r="G50" s="157" t="e">
        <f>NA()</f>
        <v>#N/A</v>
      </c>
      <c r="H50" s="157" t="e">
        <f>NA()</f>
        <v>#N/A</v>
      </c>
      <c r="I50" s="157">
        <f>IF(ISNUMBER('実質公債費比率（分子）の構造'!M$53),'実質公債費比率（分子）の構造'!M$53,NA())</f>
        <v>49</v>
      </c>
      <c r="J50" s="157" t="e">
        <f>NA()</f>
        <v>#N/A</v>
      </c>
      <c r="K50" s="157" t="e">
        <f>NA()</f>
        <v>#N/A</v>
      </c>
      <c r="L50" s="157">
        <f>IF(ISNUMBER('実質公債費比率（分子）の構造'!N$53),'実質公債費比率（分子）の構造'!N$53,NA())</f>
        <v>42</v>
      </c>
      <c r="M50" s="157" t="e">
        <f>NA()</f>
        <v>#N/A</v>
      </c>
      <c r="N50" s="157" t="e">
        <f>NA()</f>
        <v>#N/A</v>
      </c>
      <c r="O50" s="157">
        <f>IF(ISNUMBER('実質公債費比率（分子）の構造'!O$53),'実質公債費比率（分子）の構造'!O$53,NA())</f>
        <v>57</v>
      </c>
      <c r="P50" s="157" t="e">
        <f>NA()</f>
        <v>#N/A</v>
      </c>
    </row>
    <row r="53" spans="1:16" x14ac:dyDescent="0.2">
      <c r="A53" s="125" t="s">
        <v>66</v>
      </c>
    </row>
    <row r="54" spans="1:16" x14ac:dyDescent="0.2">
      <c r="A54" s="156"/>
      <c r="B54" s="156" t="str">
        <f>'将来負担比率（分子）の構造'!I$40</f>
        <v>H25</v>
      </c>
      <c r="C54" s="156"/>
      <c r="D54" s="156"/>
      <c r="E54" s="156" t="str">
        <f>'将来負担比率（分子）の構造'!J$40</f>
        <v>H26</v>
      </c>
      <c r="F54" s="156"/>
      <c r="G54" s="156"/>
      <c r="H54" s="156" t="str">
        <f>'将来負担比率（分子）の構造'!K$40</f>
        <v>H27</v>
      </c>
      <c r="I54" s="156"/>
      <c r="J54" s="156"/>
      <c r="K54" s="156" t="str">
        <f>'将来負担比率（分子）の構造'!L$40</f>
        <v>H28</v>
      </c>
      <c r="L54" s="156"/>
      <c r="M54" s="156"/>
      <c r="N54" s="156" t="str">
        <f>'将来負担比率（分子）の構造'!M$40</f>
        <v>H29</v>
      </c>
      <c r="O54" s="156"/>
      <c r="P54" s="156"/>
    </row>
    <row r="55" spans="1:16" x14ac:dyDescent="0.2">
      <c r="A55" s="156"/>
      <c r="B55" s="156" t="s">
        <v>67</v>
      </c>
      <c r="C55" s="156"/>
      <c r="D55" s="156" t="s">
        <v>68</v>
      </c>
      <c r="E55" s="156" t="s">
        <v>67</v>
      </c>
      <c r="F55" s="156"/>
      <c r="G55" s="156" t="s">
        <v>68</v>
      </c>
      <c r="H55" s="156" t="s">
        <v>67</v>
      </c>
      <c r="I55" s="156"/>
      <c r="J55" s="156" t="s">
        <v>68</v>
      </c>
      <c r="K55" s="156" t="s">
        <v>67</v>
      </c>
      <c r="L55" s="156"/>
      <c r="M55" s="156" t="s">
        <v>68</v>
      </c>
      <c r="N55" s="156" t="s">
        <v>67</v>
      </c>
      <c r="O55" s="156"/>
      <c r="P55" s="156" t="s">
        <v>68</v>
      </c>
    </row>
    <row r="56" spans="1:16" x14ac:dyDescent="0.2">
      <c r="A56" s="156" t="s">
        <v>37</v>
      </c>
      <c r="B56" s="156"/>
      <c r="C56" s="156"/>
      <c r="D56" s="156">
        <f>'将来負担比率（分子）の構造'!I$52</f>
        <v>1519</v>
      </c>
      <c r="E56" s="156"/>
      <c r="F56" s="156"/>
      <c r="G56" s="156">
        <f>'将来負担比率（分子）の構造'!J$52</f>
        <v>1532</v>
      </c>
      <c r="H56" s="156"/>
      <c r="I56" s="156"/>
      <c r="J56" s="156">
        <f>'将来負担比率（分子）の構造'!K$52</f>
        <v>1636</v>
      </c>
      <c r="K56" s="156"/>
      <c r="L56" s="156"/>
      <c r="M56" s="156">
        <f>'将来負担比率（分子）の構造'!L$52</f>
        <v>1712</v>
      </c>
      <c r="N56" s="156"/>
      <c r="O56" s="156"/>
      <c r="P56" s="156">
        <f>'将来負担比率（分子）の構造'!M$52</f>
        <v>1791</v>
      </c>
    </row>
    <row r="57" spans="1:16" x14ac:dyDescent="0.2">
      <c r="A57" s="156" t="s">
        <v>36</v>
      </c>
      <c r="B57" s="156"/>
      <c r="C57" s="156"/>
      <c r="D57" s="156">
        <f>'将来負担比率（分子）の構造'!I$51</f>
        <v>64</v>
      </c>
      <c r="E57" s="156"/>
      <c r="F57" s="156"/>
      <c r="G57" s="156">
        <f>'将来負担比率（分子）の構造'!J$51</f>
        <v>51</v>
      </c>
      <c r="H57" s="156"/>
      <c r="I57" s="156"/>
      <c r="J57" s="156">
        <f>'将来負担比率（分子）の構造'!K$51</f>
        <v>50</v>
      </c>
      <c r="K57" s="156"/>
      <c r="L57" s="156"/>
      <c r="M57" s="156">
        <f>'将来負担比率（分子）の構造'!L$51</f>
        <v>75</v>
      </c>
      <c r="N57" s="156"/>
      <c r="O57" s="156"/>
      <c r="P57" s="156">
        <f>'将来負担比率（分子）の構造'!M$51</f>
        <v>65</v>
      </c>
    </row>
    <row r="58" spans="1:16" x14ac:dyDescent="0.2">
      <c r="A58" s="156" t="s">
        <v>35</v>
      </c>
      <c r="B58" s="156"/>
      <c r="C58" s="156"/>
      <c r="D58" s="156">
        <f>'将来負担比率（分子）の構造'!I$50</f>
        <v>2172</v>
      </c>
      <c r="E58" s="156"/>
      <c r="F58" s="156"/>
      <c r="G58" s="156">
        <f>'将来負担比率（分子）の構造'!J$50</f>
        <v>2362</v>
      </c>
      <c r="H58" s="156"/>
      <c r="I58" s="156"/>
      <c r="J58" s="156">
        <f>'将来負担比率（分子）の構造'!K$50</f>
        <v>2511</v>
      </c>
      <c r="K58" s="156"/>
      <c r="L58" s="156"/>
      <c r="M58" s="156">
        <f>'将来負担比率（分子）の構造'!L$50</f>
        <v>2720</v>
      </c>
      <c r="N58" s="156"/>
      <c r="O58" s="156"/>
      <c r="P58" s="156">
        <f>'将来負担比率（分子）の構造'!M$50</f>
        <v>2762</v>
      </c>
    </row>
    <row r="59" spans="1:16" x14ac:dyDescent="0.2">
      <c r="A59" s="156" t="s">
        <v>33</v>
      </c>
      <c r="B59" s="156" t="str">
        <f>'将来負担比率（分子）の構造'!I$49</f>
        <v>-</v>
      </c>
      <c r="C59" s="156"/>
      <c r="D59" s="156"/>
      <c r="E59" s="156" t="str">
        <f>'将来負担比率（分子）の構造'!J$49</f>
        <v>-</v>
      </c>
      <c r="F59" s="156"/>
      <c r="G59" s="156"/>
      <c r="H59" s="156" t="str">
        <f>'将来負担比率（分子）の構造'!K$49</f>
        <v>-</v>
      </c>
      <c r="I59" s="156"/>
      <c r="J59" s="156"/>
      <c r="K59" s="156" t="str">
        <f>'将来負担比率（分子）の構造'!L$49</f>
        <v>-</v>
      </c>
      <c r="L59" s="156"/>
      <c r="M59" s="156"/>
      <c r="N59" s="156" t="str">
        <f>'将来負担比率（分子）の構造'!M$49</f>
        <v>-</v>
      </c>
      <c r="O59" s="156"/>
      <c r="P59" s="156"/>
    </row>
    <row r="60" spans="1:16" x14ac:dyDescent="0.2">
      <c r="A60" s="156" t="s">
        <v>32</v>
      </c>
      <c r="B60" s="156" t="str">
        <f>'将来負担比率（分子）の構造'!I$48</f>
        <v>-</v>
      </c>
      <c r="C60" s="156"/>
      <c r="D60" s="156"/>
      <c r="E60" s="156" t="str">
        <f>'将来負担比率（分子）の構造'!J$48</f>
        <v>-</v>
      </c>
      <c r="F60" s="156"/>
      <c r="G60" s="156"/>
      <c r="H60" s="156" t="str">
        <f>'将来負担比率（分子）の構造'!K$48</f>
        <v>-</v>
      </c>
      <c r="I60" s="156"/>
      <c r="J60" s="156"/>
      <c r="K60" s="156" t="str">
        <f>'将来負担比率（分子）の構造'!L$48</f>
        <v>-</v>
      </c>
      <c r="L60" s="156"/>
      <c r="M60" s="156"/>
      <c r="N60" s="156" t="str">
        <f>'将来負担比率（分子）の構造'!M$48</f>
        <v>-</v>
      </c>
      <c r="O60" s="156"/>
      <c r="P60" s="156"/>
    </row>
    <row r="61" spans="1:16" x14ac:dyDescent="0.2">
      <c r="A61" s="156" t="s">
        <v>30</v>
      </c>
      <c r="B61" s="156" t="str">
        <f>'将来負担比率（分子）の構造'!I$46</f>
        <v>-</v>
      </c>
      <c r="C61" s="156"/>
      <c r="D61" s="156"/>
      <c r="E61" s="156" t="str">
        <f>'将来負担比率（分子）の構造'!J$46</f>
        <v>-</v>
      </c>
      <c r="F61" s="156"/>
      <c r="G61" s="156"/>
      <c r="H61" s="156" t="str">
        <f>'将来負担比率（分子）の構造'!K$46</f>
        <v>-</v>
      </c>
      <c r="I61" s="156"/>
      <c r="J61" s="156"/>
      <c r="K61" s="156" t="str">
        <f>'将来負担比率（分子）の構造'!L$46</f>
        <v>-</v>
      </c>
      <c r="L61" s="156"/>
      <c r="M61" s="156"/>
      <c r="N61" s="156" t="str">
        <f>'将来負担比率（分子）の構造'!M$46</f>
        <v>-</v>
      </c>
      <c r="O61" s="156"/>
      <c r="P61" s="156"/>
    </row>
    <row r="62" spans="1:16" x14ac:dyDescent="0.2">
      <c r="A62" s="156" t="s">
        <v>29</v>
      </c>
      <c r="B62" s="156">
        <f>'将来負担比率（分子）の構造'!I$45</f>
        <v>393</v>
      </c>
      <c r="C62" s="156"/>
      <c r="D62" s="156"/>
      <c r="E62" s="156">
        <f>'将来負担比率（分子）の構造'!J$45</f>
        <v>346</v>
      </c>
      <c r="F62" s="156"/>
      <c r="G62" s="156"/>
      <c r="H62" s="156">
        <f>'将来負担比率（分子）の構造'!K$45</f>
        <v>344</v>
      </c>
      <c r="I62" s="156"/>
      <c r="J62" s="156"/>
      <c r="K62" s="156">
        <f>'将来負担比率（分子）の構造'!L$45</f>
        <v>376</v>
      </c>
      <c r="L62" s="156"/>
      <c r="M62" s="156"/>
      <c r="N62" s="156">
        <f>'将来負担比率（分子）の構造'!M$45</f>
        <v>336</v>
      </c>
      <c r="O62" s="156"/>
      <c r="P62" s="156"/>
    </row>
    <row r="63" spans="1:16" x14ac:dyDescent="0.2">
      <c r="A63" s="156" t="s">
        <v>28</v>
      </c>
      <c r="B63" s="156">
        <f>'将来負担比率（分子）の構造'!I$44</f>
        <v>79</v>
      </c>
      <c r="C63" s="156"/>
      <c r="D63" s="156"/>
      <c r="E63" s="156">
        <f>'将来負担比率（分子）の構造'!J$44</f>
        <v>84</v>
      </c>
      <c r="F63" s="156"/>
      <c r="G63" s="156"/>
      <c r="H63" s="156">
        <f>'将来負担比率（分子）の構造'!K$44</f>
        <v>141</v>
      </c>
      <c r="I63" s="156"/>
      <c r="J63" s="156"/>
      <c r="K63" s="156">
        <f>'将来負担比率（分子）の構造'!L$44</f>
        <v>196</v>
      </c>
      <c r="L63" s="156"/>
      <c r="M63" s="156"/>
      <c r="N63" s="156">
        <f>'将来負担比率（分子）の構造'!M$44</f>
        <v>180</v>
      </c>
      <c r="O63" s="156"/>
      <c r="P63" s="156"/>
    </row>
    <row r="64" spans="1:16" x14ac:dyDescent="0.2">
      <c r="A64" s="156" t="s">
        <v>27</v>
      </c>
      <c r="B64" s="156">
        <f>'将来負担比率（分子）の構造'!I$43</f>
        <v>158</v>
      </c>
      <c r="C64" s="156"/>
      <c r="D64" s="156"/>
      <c r="E64" s="156">
        <f>'将来負担比率（分子）の構造'!J$43</f>
        <v>180</v>
      </c>
      <c r="F64" s="156"/>
      <c r="G64" s="156"/>
      <c r="H64" s="156">
        <f>'将来負担比率（分子）の構造'!K$43</f>
        <v>218</v>
      </c>
      <c r="I64" s="156"/>
      <c r="J64" s="156"/>
      <c r="K64" s="156">
        <f>'将来負担比率（分子）の構造'!L$43</f>
        <v>249</v>
      </c>
      <c r="L64" s="156"/>
      <c r="M64" s="156"/>
      <c r="N64" s="156">
        <f>'将来負担比率（分子）の構造'!M$43</f>
        <v>292</v>
      </c>
      <c r="O64" s="156"/>
      <c r="P64" s="156"/>
    </row>
    <row r="65" spans="1:16" x14ac:dyDescent="0.2">
      <c r="A65" s="156" t="s">
        <v>26</v>
      </c>
      <c r="B65" s="156" t="str">
        <f>'将来負担比率（分子）の構造'!I$42</f>
        <v>-</v>
      </c>
      <c r="C65" s="156"/>
      <c r="D65" s="156"/>
      <c r="E65" s="156" t="str">
        <f>'将来負担比率（分子）の構造'!J$42</f>
        <v>-</v>
      </c>
      <c r="F65" s="156"/>
      <c r="G65" s="156"/>
      <c r="H65" s="156" t="str">
        <f>'将来負担比率（分子）の構造'!K$42</f>
        <v>-</v>
      </c>
      <c r="I65" s="156"/>
      <c r="J65" s="156"/>
      <c r="K65" s="156" t="str">
        <f>'将来負担比率（分子）の構造'!L$42</f>
        <v>-</v>
      </c>
      <c r="L65" s="156"/>
      <c r="M65" s="156"/>
      <c r="N65" s="156" t="str">
        <f>'将来負担比率（分子）の構造'!M$42</f>
        <v>-</v>
      </c>
      <c r="O65" s="156"/>
      <c r="P65" s="156"/>
    </row>
    <row r="66" spans="1:16" x14ac:dyDescent="0.2">
      <c r="A66" s="156" t="s">
        <v>25</v>
      </c>
      <c r="B66" s="156">
        <f>'将来負担比率（分子）の構造'!I$41</f>
        <v>1667</v>
      </c>
      <c r="C66" s="156"/>
      <c r="D66" s="156"/>
      <c r="E66" s="156">
        <f>'将来負担比率（分子）の構造'!J$41</f>
        <v>1687</v>
      </c>
      <c r="F66" s="156"/>
      <c r="G66" s="156"/>
      <c r="H66" s="156">
        <f>'将来負担比率（分子）の構造'!K$41</f>
        <v>1787</v>
      </c>
      <c r="I66" s="156"/>
      <c r="J66" s="156"/>
      <c r="K66" s="156">
        <f>'将来負担比率（分子）の構造'!L$41</f>
        <v>1889</v>
      </c>
      <c r="L66" s="156"/>
      <c r="M66" s="156"/>
      <c r="N66" s="156">
        <f>'将来負担比率（分子）の構造'!M$41</f>
        <v>2054</v>
      </c>
      <c r="O66" s="156"/>
      <c r="P66" s="156"/>
    </row>
    <row r="67" spans="1:16" x14ac:dyDescent="0.2">
      <c r="A67" s="156" t="s">
        <v>69</v>
      </c>
      <c r="B67" s="156" t="e">
        <f>NA()</f>
        <v>#N/A</v>
      </c>
      <c r="C67" s="156">
        <f>IF(ISNUMBER('将来負担比率（分子）の構造'!I$53), IF('将来負担比率（分子）の構造'!I$53 &lt; 0, 0, '将来負担比率（分子）の構造'!I$53), NA())</f>
        <v>0</v>
      </c>
      <c r="D67" s="156" t="e">
        <f>NA()</f>
        <v>#N/A</v>
      </c>
      <c r="E67" s="156" t="e">
        <f>NA()</f>
        <v>#N/A</v>
      </c>
      <c r="F67" s="156">
        <f>IF(ISNUMBER('将来負担比率（分子）の構造'!J$53), IF('将来負担比率（分子）の構造'!J$53 &lt; 0, 0, '将来負担比率（分子）の構造'!J$53), NA())</f>
        <v>0</v>
      </c>
      <c r="G67" s="156" t="e">
        <f>NA()</f>
        <v>#N/A</v>
      </c>
      <c r="H67" s="156" t="e">
        <f>NA()</f>
        <v>#N/A</v>
      </c>
      <c r="I67" s="156">
        <f>IF(ISNUMBER('将来負担比率（分子）の構造'!K$53), IF('将来負担比率（分子）の構造'!K$53 &lt; 0, 0, '将来負担比率（分子）の構造'!K$53), NA())</f>
        <v>0</v>
      </c>
      <c r="J67" s="156" t="e">
        <f>NA()</f>
        <v>#N/A</v>
      </c>
      <c r="K67" s="156" t="e">
        <f>NA()</f>
        <v>#N/A</v>
      </c>
      <c r="L67" s="156">
        <f>IF(ISNUMBER('将来負担比率（分子）の構造'!L$53), IF('将来負担比率（分子）の構造'!L$53 &lt; 0, 0, '将来負担比率（分子）の構造'!L$53), NA())</f>
        <v>0</v>
      </c>
      <c r="M67" s="156" t="e">
        <f>NA()</f>
        <v>#N/A</v>
      </c>
      <c r="N67" s="156" t="e">
        <f>NA()</f>
        <v>#N/A</v>
      </c>
      <c r="O67" s="156">
        <f>IF(ISNUMBER('将来負担比率（分子）の構造'!M$53), IF('将来負担比率（分子）の構造'!M$53 &lt; 0, 0, '将来負担比率（分子）の構造'!M$53), NA())</f>
        <v>0</v>
      </c>
      <c r="P67" s="156" t="e">
        <f>NA()</f>
        <v>#N/A</v>
      </c>
    </row>
    <row r="70" spans="1:16" x14ac:dyDescent="0.2">
      <c r="A70" s="158" t="s">
        <v>70</v>
      </c>
      <c r="B70" s="158"/>
      <c r="C70" s="158"/>
      <c r="D70" s="158"/>
      <c r="E70" s="158"/>
      <c r="F70" s="158"/>
    </row>
    <row r="71" spans="1:16" x14ac:dyDescent="0.2">
      <c r="A71" s="159"/>
      <c r="B71" s="159" t="str">
        <f>基金残高に係る経年分析!F54</f>
        <v>H27</v>
      </c>
      <c r="C71" s="159" t="str">
        <f>基金残高に係る経年分析!G54</f>
        <v>H28</v>
      </c>
      <c r="D71" s="159" t="str">
        <f>基金残高に係る経年分析!H54</f>
        <v>H29</v>
      </c>
    </row>
    <row r="72" spans="1:16" x14ac:dyDescent="0.2">
      <c r="A72" s="159" t="s">
        <v>71</v>
      </c>
      <c r="B72" s="160">
        <f>基金残高に係る経年分析!F55</f>
        <v>1663</v>
      </c>
      <c r="C72" s="160">
        <f>基金残高に係る経年分析!G55</f>
        <v>1817</v>
      </c>
      <c r="D72" s="160">
        <f>基金残高に係る経年分析!H55</f>
        <v>1863</v>
      </c>
    </row>
    <row r="73" spans="1:16" x14ac:dyDescent="0.2">
      <c r="A73" s="159" t="s">
        <v>72</v>
      </c>
      <c r="B73" s="160">
        <f>基金残高に係る経年分析!F56</f>
        <v>108</v>
      </c>
      <c r="C73" s="160">
        <f>基金残高に係る経年分析!G56</f>
        <v>108</v>
      </c>
      <c r="D73" s="160">
        <f>基金残高に係る経年分析!H56</f>
        <v>108</v>
      </c>
    </row>
    <row r="74" spans="1:16" x14ac:dyDescent="0.2">
      <c r="A74" s="159" t="s">
        <v>73</v>
      </c>
      <c r="B74" s="160">
        <f>基金残高に係る経年分析!F57</f>
        <v>685</v>
      </c>
      <c r="C74" s="160">
        <f>基金残高に係る経年分析!G57</f>
        <v>737</v>
      </c>
      <c r="D74" s="160">
        <f>基金残高に係る経年分析!H57</f>
        <v>734</v>
      </c>
    </row>
  </sheetData>
  <sheetProtection algorithmName="SHA-512" hashValue="CHs1qt2C6RsayNsqGO/ytIclljaX5judwz7X40Va+lPoYOzQicQYsZwGzIrM25qSa3r/Sk5ocWlyjIt1Xc9FAw==" saltValue="Q/Zcpm7p22Ntbx15i7zJc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640625" style="201" customWidth="1"/>
    <col min="96" max="133" width="1.6640625" style="217" customWidth="1"/>
    <col min="134" max="143" width="1.6640625" style="201" customWidth="1"/>
    <col min="144" max="16384" width="0" style="201" hidden="1"/>
  </cols>
  <sheetData>
    <row r="1" spans="2:143" ht="22.5" customHeight="1" thickBot="1" x14ac:dyDescent="0.25">
      <c r="B1" s="198"/>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c r="AV1" s="199"/>
      <c r="AW1" s="199"/>
      <c r="AX1" s="199"/>
      <c r="AY1" s="199"/>
      <c r="AZ1" s="199"/>
      <c r="BA1" s="199"/>
      <c r="BB1" s="199"/>
      <c r="BC1" s="199"/>
      <c r="BD1" s="199"/>
      <c r="BE1" s="199"/>
      <c r="BF1" s="199"/>
      <c r="BG1" s="199"/>
      <c r="BH1" s="199"/>
      <c r="BI1" s="199"/>
      <c r="BJ1" s="199"/>
      <c r="BK1" s="199"/>
      <c r="BL1" s="199"/>
      <c r="BM1" s="199"/>
      <c r="BN1" s="199"/>
      <c r="BO1" s="199"/>
      <c r="BP1" s="199"/>
      <c r="BQ1" s="199"/>
      <c r="BR1" s="199"/>
      <c r="BS1" s="199"/>
      <c r="BT1" s="199"/>
      <c r="BU1" s="199"/>
      <c r="BV1" s="199"/>
      <c r="BW1" s="199"/>
      <c r="BX1" s="199"/>
      <c r="BY1" s="199"/>
      <c r="BZ1" s="199"/>
      <c r="CA1" s="199"/>
      <c r="CB1" s="199"/>
      <c r="CC1" s="199"/>
      <c r="CD1" s="200"/>
      <c r="CE1" s="200"/>
      <c r="CF1" s="200"/>
      <c r="CG1" s="200"/>
      <c r="CH1" s="200"/>
      <c r="CI1" s="200"/>
      <c r="CJ1" s="200"/>
      <c r="CK1" s="200"/>
      <c r="CL1" s="200"/>
      <c r="CM1" s="200"/>
      <c r="CN1" s="200"/>
      <c r="CO1" s="200"/>
      <c r="CP1" s="200"/>
      <c r="CQ1" s="200"/>
      <c r="CR1" s="200"/>
      <c r="CS1" s="200"/>
      <c r="CT1" s="200"/>
      <c r="CU1" s="200"/>
      <c r="CV1" s="200"/>
      <c r="CW1" s="200"/>
      <c r="CX1" s="200"/>
      <c r="CY1" s="200"/>
      <c r="CZ1" s="200"/>
      <c r="DA1" s="200"/>
      <c r="DB1" s="200"/>
      <c r="DC1" s="200"/>
      <c r="DD1" s="200"/>
      <c r="DE1" s="200"/>
      <c r="DF1" s="200"/>
      <c r="DG1" s="200"/>
      <c r="DH1" s="735" t="s">
        <v>211</v>
      </c>
      <c r="DI1" s="736"/>
      <c r="DJ1" s="736"/>
      <c r="DK1" s="736"/>
      <c r="DL1" s="736"/>
      <c r="DM1" s="736"/>
      <c r="DN1" s="737"/>
      <c r="DO1" s="201"/>
      <c r="DP1" s="735" t="s">
        <v>212</v>
      </c>
      <c r="DQ1" s="736"/>
      <c r="DR1" s="736"/>
      <c r="DS1" s="736"/>
      <c r="DT1" s="736"/>
      <c r="DU1" s="736"/>
      <c r="DV1" s="736"/>
      <c r="DW1" s="736"/>
      <c r="DX1" s="736"/>
      <c r="DY1" s="736"/>
      <c r="DZ1" s="736"/>
      <c r="EA1" s="736"/>
      <c r="EB1" s="736"/>
      <c r="EC1" s="737"/>
      <c r="ED1" s="199"/>
      <c r="EE1" s="199"/>
      <c r="EF1" s="199"/>
      <c r="EG1" s="199"/>
      <c r="EH1" s="199"/>
      <c r="EI1" s="199"/>
      <c r="EJ1" s="199"/>
      <c r="EK1" s="199"/>
      <c r="EL1" s="199"/>
      <c r="EM1" s="199"/>
    </row>
    <row r="2" spans="2:143" ht="22.5" customHeight="1" x14ac:dyDescent="0.2">
      <c r="B2" s="202" t="s">
        <v>213</v>
      </c>
      <c r="R2" s="203"/>
      <c r="S2" s="203"/>
      <c r="T2" s="203"/>
      <c r="U2" s="203"/>
      <c r="V2" s="203"/>
      <c r="W2" s="203"/>
      <c r="X2" s="203"/>
      <c r="Y2" s="203"/>
      <c r="Z2" s="203"/>
      <c r="AA2" s="203"/>
      <c r="AB2" s="203"/>
      <c r="AC2" s="203"/>
      <c r="AE2" s="204"/>
      <c r="AF2" s="204"/>
      <c r="AG2" s="204"/>
      <c r="AH2" s="204"/>
      <c r="AI2" s="204"/>
      <c r="AJ2" s="203"/>
      <c r="AK2" s="203"/>
      <c r="AL2" s="203"/>
      <c r="AM2" s="203"/>
      <c r="AN2" s="203"/>
      <c r="AO2" s="203"/>
      <c r="AP2" s="203"/>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200"/>
      <c r="DK2" s="200"/>
      <c r="DL2" s="200"/>
      <c r="DM2" s="200"/>
      <c r="DN2" s="200"/>
      <c r="DO2" s="200"/>
      <c r="DP2" s="200"/>
      <c r="DQ2" s="200"/>
      <c r="DR2" s="200"/>
      <c r="DS2" s="200"/>
      <c r="DT2" s="200"/>
      <c r="DU2" s="200"/>
      <c r="DV2" s="200"/>
      <c r="DW2" s="200"/>
      <c r="DX2" s="200"/>
      <c r="DY2" s="200"/>
      <c r="DZ2" s="200"/>
      <c r="EA2" s="200"/>
      <c r="EB2" s="200"/>
      <c r="EC2" s="200"/>
    </row>
    <row r="3" spans="2:143" ht="11.25" customHeight="1" x14ac:dyDescent="0.2">
      <c r="B3" s="677" t="s">
        <v>214</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215</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216</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2">
      <c r="B4" s="677" t="s">
        <v>1</v>
      </c>
      <c r="C4" s="678"/>
      <c r="D4" s="678"/>
      <c r="E4" s="678"/>
      <c r="F4" s="678"/>
      <c r="G4" s="678"/>
      <c r="H4" s="678"/>
      <c r="I4" s="678"/>
      <c r="J4" s="678"/>
      <c r="K4" s="678"/>
      <c r="L4" s="678"/>
      <c r="M4" s="678"/>
      <c r="N4" s="678"/>
      <c r="O4" s="678"/>
      <c r="P4" s="678"/>
      <c r="Q4" s="679"/>
      <c r="R4" s="677" t="s">
        <v>217</v>
      </c>
      <c r="S4" s="678"/>
      <c r="T4" s="678"/>
      <c r="U4" s="678"/>
      <c r="V4" s="678"/>
      <c r="W4" s="678"/>
      <c r="X4" s="678"/>
      <c r="Y4" s="679"/>
      <c r="Z4" s="677" t="s">
        <v>218</v>
      </c>
      <c r="AA4" s="678"/>
      <c r="AB4" s="678"/>
      <c r="AC4" s="679"/>
      <c r="AD4" s="677" t="s">
        <v>219</v>
      </c>
      <c r="AE4" s="678"/>
      <c r="AF4" s="678"/>
      <c r="AG4" s="678"/>
      <c r="AH4" s="678"/>
      <c r="AI4" s="678"/>
      <c r="AJ4" s="678"/>
      <c r="AK4" s="679"/>
      <c r="AL4" s="677" t="s">
        <v>218</v>
      </c>
      <c r="AM4" s="678"/>
      <c r="AN4" s="678"/>
      <c r="AO4" s="679"/>
      <c r="AP4" s="738" t="s">
        <v>220</v>
      </c>
      <c r="AQ4" s="738"/>
      <c r="AR4" s="738"/>
      <c r="AS4" s="738"/>
      <c r="AT4" s="738"/>
      <c r="AU4" s="738"/>
      <c r="AV4" s="738"/>
      <c r="AW4" s="738"/>
      <c r="AX4" s="738"/>
      <c r="AY4" s="738"/>
      <c r="AZ4" s="738"/>
      <c r="BA4" s="738"/>
      <c r="BB4" s="738"/>
      <c r="BC4" s="738"/>
      <c r="BD4" s="738"/>
      <c r="BE4" s="738"/>
      <c r="BF4" s="738"/>
      <c r="BG4" s="738" t="s">
        <v>221</v>
      </c>
      <c r="BH4" s="738"/>
      <c r="BI4" s="738"/>
      <c r="BJ4" s="738"/>
      <c r="BK4" s="738"/>
      <c r="BL4" s="738"/>
      <c r="BM4" s="738"/>
      <c r="BN4" s="738"/>
      <c r="BO4" s="738" t="s">
        <v>218</v>
      </c>
      <c r="BP4" s="738"/>
      <c r="BQ4" s="738"/>
      <c r="BR4" s="738"/>
      <c r="BS4" s="738" t="s">
        <v>222</v>
      </c>
      <c r="BT4" s="738"/>
      <c r="BU4" s="738"/>
      <c r="BV4" s="738"/>
      <c r="BW4" s="738"/>
      <c r="BX4" s="738"/>
      <c r="BY4" s="738"/>
      <c r="BZ4" s="738"/>
      <c r="CA4" s="738"/>
      <c r="CB4" s="738"/>
      <c r="CD4" s="720" t="s">
        <v>223</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5" customFormat="1" ht="11.25" customHeight="1" x14ac:dyDescent="0.2">
      <c r="B5" s="702" t="s">
        <v>224</v>
      </c>
      <c r="C5" s="703"/>
      <c r="D5" s="703"/>
      <c r="E5" s="703"/>
      <c r="F5" s="703"/>
      <c r="G5" s="703"/>
      <c r="H5" s="703"/>
      <c r="I5" s="703"/>
      <c r="J5" s="703"/>
      <c r="K5" s="703"/>
      <c r="L5" s="703"/>
      <c r="M5" s="703"/>
      <c r="N5" s="703"/>
      <c r="O5" s="703"/>
      <c r="P5" s="703"/>
      <c r="Q5" s="704"/>
      <c r="R5" s="668">
        <v>257793</v>
      </c>
      <c r="S5" s="669"/>
      <c r="T5" s="669"/>
      <c r="U5" s="669"/>
      <c r="V5" s="669"/>
      <c r="W5" s="669"/>
      <c r="X5" s="669"/>
      <c r="Y5" s="715"/>
      <c r="Z5" s="733">
        <v>14.3</v>
      </c>
      <c r="AA5" s="733"/>
      <c r="AB5" s="733"/>
      <c r="AC5" s="733"/>
      <c r="AD5" s="734">
        <v>257793</v>
      </c>
      <c r="AE5" s="734"/>
      <c r="AF5" s="734"/>
      <c r="AG5" s="734"/>
      <c r="AH5" s="734"/>
      <c r="AI5" s="734"/>
      <c r="AJ5" s="734"/>
      <c r="AK5" s="734"/>
      <c r="AL5" s="716">
        <v>24.9</v>
      </c>
      <c r="AM5" s="685"/>
      <c r="AN5" s="685"/>
      <c r="AO5" s="717"/>
      <c r="AP5" s="702" t="s">
        <v>225</v>
      </c>
      <c r="AQ5" s="703"/>
      <c r="AR5" s="703"/>
      <c r="AS5" s="703"/>
      <c r="AT5" s="703"/>
      <c r="AU5" s="703"/>
      <c r="AV5" s="703"/>
      <c r="AW5" s="703"/>
      <c r="AX5" s="703"/>
      <c r="AY5" s="703"/>
      <c r="AZ5" s="703"/>
      <c r="BA5" s="703"/>
      <c r="BB5" s="703"/>
      <c r="BC5" s="703"/>
      <c r="BD5" s="703"/>
      <c r="BE5" s="703"/>
      <c r="BF5" s="704"/>
      <c r="BG5" s="603">
        <v>257793</v>
      </c>
      <c r="BH5" s="606"/>
      <c r="BI5" s="606"/>
      <c r="BJ5" s="606"/>
      <c r="BK5" s="606"/>
      <c r="BL5" s="606"/>
      <c r="BM5" s="606"/>
      <c r="BN5" s="607"/>
      <c r="BO5" s="665">
        <v>100</v>
      </c>
      <c r="BP5" s="665"/>
      <c r="BQ5" s="665"/>
      <c r="BR5" s="665"/>
      <c r="BS5" s="666">
        <v>30805</v>
      </c>
      <c r="BT5" s="666"/>
      <c r="BU5" s="666"/>
      <c r="BV5" s="666"/>
      <c r="BW5" s="666"/>
      <c r="BX5" s="666"/>
      <c r="BY5" s="666"/>
      <c r="BZ5" s="666"/>
      <c r="CA5" s="666"/>
      <c r="CB5" s="707"/>
      <c r="CD5" s="720" t="s">
        <v>220</v>
      </c>
      <c r="CE5" s="721"/>
      <c r="CF5" s="721"/>
      <c r="CG5" s="721"/>
      <c r="CH5" s="721"/>
      <c r="CI5" s="721"/>
      <c r="CJ5" s="721"/>
      <c r="CK5" s="721"/>
      <c r="CL5" s="721"/>
      <c r="CM5" s="721"/>
      <c r="CN5" s="721"/>
      <c r="CO5" s="721"/>
      <c r="CP5" s="721"/>
      <c r="CQ5" s="722"/>
      <c r="CR5" s="720" t="s">
        <v>226</v>
      </c>
      <c r="CS5" s="721"/>
      <c r="CT5" s="721"/>
      <c r="CU5" s="721"/>
      <c r="CV5" s="721"/>
      <c r="CW5" s="721"/>
      <c r="CX5" s="721"/>
      <c r="CY5" s="722"/>
      <c r="CZ5" s="720" t="s">
        <v>218</v>
      </c>
      <c r="DA5" s="721"/>
      <c r="DB5" s="721"/>
      <c r="DC5" s="722"/>
      <c r="DD5" s="720" t="s">
        <v>227</v>
      </c>
      <c r="DE5" s="721"/>
      <c r="DF5" s="721"/>
      <c r="DG5" s="721"/>
      <c r="DH5" s="721"/>
      <c r="DI5" s="721"/>
      <c r="DJ5" s="721"/>
      <c r="DK5" s="721"/>
      <c r="DL5" s="721"/>
      <c r="DM5" s="721"/>
      <c r="DN5" s="721"/>
      <c r="DO5" s="721"/>
      <c r="DP5" s="722"/>
      <c r="DQ5" s="720" t="s">
        <v>228</v>
      </c>
      <c r="DR5" s="721"/>
      <c r="DS5" s="721"/>
      <c r="DT5" s="721"/>
      <c r="DU5" s="721"/>
      <c r="DV5" s="721"/>
      <c r="DW5" s="721"/>
      <c r="DX5" s="721"/>
      <c r="DY5" s="721"/>
      <c r="DZ5" s="721"/>
      <c r="EA5" s="721"/>
      <c r="EB5" s="721"/>
      <c r="EC5" s="722"/>
    </row>
    <row r="6" spans="2:143" ht="11.25" customHeight="1" x14ac:dyDescent="0.2">
      <c r="B6" s="600" t="s">
        <v>229</v>
      </c>
      <c r="C6" s="601"/>
      <c r="D6" s="601"/>
      <c r="E6" s="601"/>
      <c r="F6" s="601"/>
      <c r="G6" s="601"/>
      <c r="H6" s="601"/>
      <c r="I6" s="601"/>
      <c r="J6" s="601"/>
      <c r="K6" s="601"/>
      <c r="L6" s="601"/>
      <c r="M6" s="601"/>
      <c r="N6" s="601"/>
      <c r="O6" s="601"/>
      <c r="P6" s="601"/>
      <c r="Q6" s="602"/>
      <c r="R6" s="603">
        <v>13733</v>
      </c>
      <c r="S6" s="606"/>
      <c r="T6" s="606"/>
      <c r="U6" s="606"/>
      <c r="V6" s="606"/>
      <c r="W6" s="606"/>
      <c r="X6" s="606"/>
      <c r="Y6" s="607"/>
      <c r="Z6" s="665">
        <v>0.8</v>
      </c>
      <c r="AA6" s="665"/>
      <c r="AB6" s="665"/>
      <c r="AC6" s="665"/>
      <c r="AD6" s="666">
        <v>13733</v>
      </c>
      <c r="AE6" s="666"/>
      <c r="AF6" s="666"/>
      <c r="AG6" s="666"/>
      <c r="AH6" s="666"/>
      <c r="AI6" s="666"/>
      <c r="AJ6" s="666"/>
      <c r="AK6" s="666"/>
      <c r="AL6" s="608">
        <v>1.3</v>
      </c>
      <c r="AM6" s="609"/>
      <c r="AN6" s="609"/>
      <c r="AO6" s="667"/>
      <c r="AP6" s="600" t="s">
        <v>230</v>
      </c>
      <c r="AQ6" s="601"/>
      <c r="AR6" s="601"/>
      <c r="AS6" s="601"/>
      <c r="AT6" s="601"/>
      <c r="AU6" s="601"/>
      <c r="AV6" s="601"/>
      <c r="AW6" s="601"/>
      <c r="AX6" s="601"/>
      <c r="AY6" s="601"/>
      <c r="AZ6" s="601"/>
      <c r="BA6" s="601"/>
      <c r="BB6" s="601"/>
      <c r="BC6" s="601"/>
      <c r="BD6" s="601"/>
      <c r="BE6" s="601"/>
      <c r="BF6" s="602"/>
      <c r="BG6" s="603">
        <v>257793</v>
      </c>
      <c r="BH6" s="606"/>
      <c r="BI6" s="606"/>
      <c r="BJ6" s="606"/>
      <c r="BK6" s="606"/>
      <c r="BL6" s="606"/>
      <c r="BM6" s="606"/>
      <c r="BN6" s="607"/>
      <c r="BO6" s="665">
        <v>100</v>
      </c>
      <c r="BP6" s="665"/>
      <c r="BQ6" s="665"/>
      <c r="BR6" s="665"/>
      <c r="BS6" s="666">
        <v>30805</v>
      </c>
      <c r="BT6" s="666"/>
      <c r="BU6" s="666"/>
      <c r="BV6" s="666"/>
      <c r="BW6" s="666"/>
      <c r="BX6" s="666"/>
      <c r="BY6" s="666"/>
      <c r="BZ6" s="666"/>
      <c r="CA6" s="666"/>
      <c r="CB6" s="707"/>
      <c r="CD6" s="674" t="s">
        <v>231</v>
      </c>
      <c r="CE6" s="675"/>
      <c r="CF6" s="675"/>
      <c r="CG6" s="675"/>
      <c r="CH6" s="675"/>
      <c r="CI6" s="675"/>
      <c r="CJ6" s="675"/>
      <c r="CK6" s="675"/>
      <c r="CL6" s="675"/>
      <c r="CM6" s="675"/>
      <c r="CN6" s="675"/>
      <c r="CO6" s="675"/>
      <c r="CP6" s="675"/>
      <c r="CQ6" s="676"/>
      <c r="CR6" s="603">
        <v>32601</v>
      </c>
      <c r="CS6" s="606"/>
      <c r="CT6" s="606"/>
      <c r="CU6" s="606"/>
      <c r="CV6" s="606"/>
      <c r="CW6" s="606"/>
      <c r="CX6" s="606"/>
      <c r="CY6" s="607"/>
      <c r="CZ6" s="716">
        <v>1.9</v>
      </c>
      <c r="DA6" s="685"/>
      <c r="DB6" s="685"/>
      <c r="DC6" s="719"/>
      <c r="DD6" s="611" t="s">
        <v>124</v>
      </c>
      <c r="DE6" s="606"/>
      <c r="DF6" s="606"/>
      <c r="DG6" s="606"/>
      <c r="DH6" s="606"/>
      <c r="DI6" s="606"/>
      <c r="DJ6" s="606"/>
      <c r="DK6" s="606"/>
      <c r="DL6" s="606"/>
      <c r="DM6" s="606"/>
      <c r="DN6" s="606"/>
      <c r="DO6" s="606"/>
      <c r="DP6" s="607"/>
      <c r="DQ6" s="611">
        <v>32601</v>
      </c>
      <c r="DR6" s="606"/>
      <c r="DS6" s="606"/>
      <c r="DT6" s="606"/>
      <c r="DU6" s="606"/>
      <c r="DV6" s="606"/>
      <c r="DW6" s="606"/>
      <c r="DX6" s="606"/>
      <c r="DY6" s="606"/>
      <c r="DZ6" s="606"/>
      <c r="EA6" s="606"/>
      <c r="EB6" s="606"/>
      <c r="EC6" s="646"/>
    </row>
    <row r="7" spans="2:143" ht="11.25" customHeight="1" x14ac:dyDescent="0.2">
      <c r="B7" s="600" t="s">
        <v>232</v>
      </c>
      <c r="C7" s="601"/>
      <c r="D7" s="601"/>
      <c r="E7" s="601"/>
      <c r="F7" s="601"/>
      <c r="G7" s="601"/>
      <c r="H7" s="601"/>
      <c r="I7" s="601"/>
      <c r="J7" s="601"/>
      <c r="K7" s="601"/>
      <c r="L7" s="601"/>
      <c r="M7" s="601"/>
      <c r="N7" s="601"/>
      <c r="O7" s="601"/>
      <c r="P7" s="601"/>
      <c r="Q7" s="602"/>
      <c r="R7" s="603">
        <v>211</v>
      </c>
      <c r="S7" s="606"/>
      <c r="T7" s="606"/>
      <c r="U7" s="606"/>
      <c r="V7" s="606"/>
      <c r="W7" s="606"/>
      <c r="X7" s="606"/>
      <c r="Y7" s="607"/>
      <c r="Z7" s="665">
        <v>0</v>
      </c>
      <c r="AA7" s="665"/>
      <c r="AB7" s="665"/>
      <c r="AC7" s="665"/>
      <c r="AD7" s="666">
        <v>211</v>
      </c>
      <c r="AE7" s="666"/>
      <c r="AF7" s="666"/>
      <c r="AG7" s="666"/>
      <c r="AH7" s="666"/>
      <c r="AI7" s="666"/>
      <c r="AJ7" s="666"/>
      <c r="AK7" s="666"/>
      <c r="AL7" s="608">
        <v>0</v>
      </c>
      <c r="AM7" s="609"/>
      <c r="AN7" s="609"/>
      <c r="AO7" s="667"/>
      <c r="AP7" s="600" t="s">
        <v>233</v>
      </c>
      <c r="AQ7" s="601"/>
      <c r="AR7" s="601"/>
      <c r="AS7" s="601"/>
      <c r="AT7" s="601"/>
      <c r="AU7" s="601"/>
      <c r="AV7" s="601"/>
      <c r="AW7" s="601"/>
      <c r="AX7" s="601"/>
      <c r="AY7" s="601"/>
      <c r="AZ7" s="601"/>
      <c r="BA7" s="601"/>
      <c r="BB7" s="601"/>
      <c r="BC7" s="601"/>
      <c r="BD7" s="601"/>
      <c r="BE7" s="601"/>
      <c r="BF7" s="602"/>
      <c r="BG7" s="603">
        <v>45575</v>
      </c>
      <c r="BH7" s="606"/>
      <c r="BI7" s="606"/>
      <c r="BJ7" s="606"/>
      <c r="BK7" s="606"/>
      <c r="BL7" s="606"/>
      <c r="BM7" s="606"/>
      <c r="BN7" s="607"/>
      <c r="BO7" s="665">
        <v>17.7</v>
      </c>
      <c r="BP7" s="665"/>
      <c r="BQ7" s="665"/>
      <c r="BR7" s="665"/>
      <c r="BS7" s="666" t="s">
        <v>141</v>
      </c>
      <c r="BT7" s="666"/>
      <c r="BU7" s="666"/>
      <c r="BV7" s="666"/>
      <c r="BW7" s="666"/>
      <c r="BX7" s="666"/>
      <c r="BY7" s="666"/>
      <c r="BZ7" s="666"/>
      <c r="CA7" s="666"/>
      <c r="CB7" s="707"/>
      <c r="CD7" s="647" t="s">
        <v>234</v>
      </c>
      <c r="CE7" s="644"/>
      <c r="CF7" s="644"/>
      <c r="CG7" s="644"/>
      <c r="CH7" s="644"/>
      <c r="CI7" s="644"/>
      <c r="CJ7" s="644"/>
      <c r="CK7" s="644"/>
      <c r="CL7" s="644"/>
      <c r="CM7" s="644"/>
      <c r="CN7" s="644"/>
      <c r="CO7" s="644"/>
      <c r="CP7" s="644"/>
      <c r="CQ7" s="645"/>
      <c r="CR7" s="603">
        <v>334947</v>
      </c>
      <c r="CS7" s="606"/>
      <c r="CT7" s="606"/>
      <c r="CU7" s="606"/>
      <c r="CV7" s="606"/>
      <c r="CW7" s="606"/>
      <c r="CX7" s="606"/>
      <c r="CY7" s="607"/>
      <c r="CZ7" s="665">
        <v>19.5</v>
      </c>
      <c r="DA7" s="665"/>
      <c r="DB7" s="665"/>
      <c r="DC7" s="665"/>
      <c r="DD7" s="611">
        <v>1888</v>
      </c>
      <c r="DE7" s="606"/>
      <c r="DF7" s="606"/>
      <c r="DG7" s="606"/>
      <c r="DH7" s="606"/>
      <c r="DI7" s="606"/>
      <c r="DJ7" s="606"/>
      <c r="DK7" s="606"/>
      <c r="DL7" s="606"/>
      <c r="DM7" s="606"/>
      <c r="DN7" s="606"/>
      <c r="DO7" s="606"/>
      <c r="DP7" s="607"/>
      <c r="DQ7" s="611">
        <v>292049</v>
      </c>
      <c r="DR7" s="606"/>
      <c r="DS7" s="606"/>
      <c r="DT7" s="606"/>
      <c r="DU7" s="606"/>
      <c r="DV7" s="606"/>
      <c r="DW7" s="606"/>
      <c r="DX7" s="606"/>
      <c r="DY7" s="606"/>
      <c r="DZ7" s="606"/>
      <c r="EA7" s="606"/>
      <c r="EB7" s="606"/>
      <c r="EC7" s="646"/>
    </row>
    <row r="8" spans="2:143" ht="11.25" customHeight="1" x14ac:dyDescent="0.2">
      <c r="B8" s="600" t="s">
        <v>235</v>
      </c>
      <c r="C8" s="601"/>
      <c r="D8" s="601"/>
      <c r="E8" s="601"/>
      <c r="F8" s="601"/>
      <c r="G8" s="601"/>
      <c r="H8" s="601"/>
      <c r="I8" s="601"/>
      <c r="J8" s="601"/>
      <c r="K8" s="601"/>
      <c r="L8" s="601"/>
      <c r="M8" s="601"/>
      <c r="N8" s="601"/>
      <c r="O8" s="601"/>
      <c r="P8" s="601"/>
      <c r="Q8" s="602"/>
      <c r="R8" s="603">
        <v>803</v>
      </c>
      <c r="S8" s="606"/>
      <c r="T8" s="606"/>
      <c r="U8" s="606"/>
      <c r="V8" s="606"/>
      <c r="W8" s="606"/>
      <c r="X8" s="606"/>
      <c r="Y8" s="607"/>
      <c r="Z8" s="665">
        <v>0</v>
      </c>
      <c r="AA8" s="665"/>
      <c r="AB8" s="665"/>
      <c r="AC8" s="665"/>
      <c r="AD8" s="666">
        <v>803</v>
      </c>
      <c r="AE8" s="666"/>
      <c r="AF8" s="666"/>
      <c r="AG8" s="666"/>
      <c r="AH8" s="666"/>
      <c r="AI8" s="666"/>
      <c r="AJ8" s="666"/>
      <c r="AK8" s="666"/>
      <c r="AL8" s="608">
        <v>0.1</v>
      </c>
      <c r="AM8" s="609"/>
      <c r="AN8" s="609"/>
      <c r="AO8" s="667"/>
      <c r="AP8" s="600" t="s">
        <v>236</v>
      </c>
      <c r="AQ8" s="601"/>
      <c r="AR8" s="601"/>
      <c r="AS8" s="601"/>
      <c r="AT8" s="601"/>
      <c r="AU8" s="601"/>
      <c r="AV8" s="601"/>
      <c r="AW8" s="601"/>
      <c r="AX8" s="601"/>
      <c r="AY8" s="601"/>
      <c r="AZ8" s="601"/>
      <c r="BA8" s="601"/>
      <c r="BB8" s="601"/>
      <c r="BC8" s="601"/>
      <c r="BD8" s="601"/>
      <c r="BE8" s="601"/>
      <c r="BF8" s="602"/>
      <c r="BG8" s="603">
        <v>1403</v>
      </c>
      <c r="BH8" s="606"/>
      <c r="BI8" s="606"/>
      <c r="BJ8" s="606"/>
      <c r="BK8" s="606"/>
      <c r="BL8" s="606"/>
      <c r="BM8" s="606"/>
      <c r="BN8" s="607"/>
      <c r="BO8" s="665">
        <v>0.5</v>
      </c>
      <c r="BP8" s="665"/>
      <c r="BQ8" s="665"/>
      <c r="BR8" s="665"/>
      <c r="BS8" s="611" t="s">
        <v>124</v>
      </c>
      <c r="BT8" s="606"/>
      <c r="BU8" s="606"/>
      <c r="BV8" s="606"/>
      <c r="BW8" s="606"/>
      <c r="BX8" s="606"/>
      <c r="BY8" s="606"/>
      <c r="BZ8" s="606"/>
      <c r="CA8" s="606"/>
      <c r="CB8" s="646"/>
      <c r="CD8" s="647" t="s">
        <v>237</v>
      </c>
      <c r="CE8" s="644"/>
      <c r="CF8" s="644"/>
      <c r="CG8" s="644"/>
      <c r="CH8" s="644"/>
      <c r="CI8" s="644"/>
      <c r="CJ8" s="644"/>
      <c r="CK8" s="644"/>
      <c r="CL8" s="644"/>
      <c r="CM8" s="644"/>
      <c r="CN8" s="644"/>
      <c r="CO8" s="644"/>
      <c r="CP8" s="644"/>
      <c r="CQ8" s="645"/>
      <c r="CR8" s="603">
        <v>243845</v>
      </c>
      <c r="CS8" s="606"/>
      <c r="CT8" s="606"/>
      <c r="CU8" s="606"/>
      <c r="CV8" s="606"/>
      <c r="CW8" s="606"/>
      <c r="CX8" s="606"/>
      <c r="CY8" s="607"/>
      <c r="CZ8" s="665">
        <v>14.2</v>
      </c>
      <c r="DA8" s="665"/>
      <c r="DB8" s="665"/>
      <c r="DC8" s="665"/>
      <c r="DD8" s="611">
        <v>33605</v>
      </c>
      <c r="DE8" s="606"/>
      <c r="DF8" s="606"/>
      <c r="DG8" s="606"/>
      <c r="DH8" s="606"/>
      <c r="DI8" s="606"/>
      <c r="DJ8" s="606"/>
      <c r="DK8" s="606"/>
      <c r="DL8" s="606"/>
      <c r="DM8" s="606"/>
      <c r="DN8" s="606"/>
      <c r="DO8" s="606"/>
      <c r="DP8" s="607"/>
      <c r="DQ8" s="611">
        <v>156636</v>
      </c>
      <c r="DR8" s="606"/>
      <c r="DS8" s="606"/>
      <c r="DT8" s="606"/>
      <c r="DU8" s="606"/>
      <c r="DV8" s="606"/>
      <c r="DW8" s="606"/>
      <c r="DX8" s="606"/>
      <c r="DY8" s="606"/>
      <c r="DZ8" s="606"/>
      <c r="EA8" s="606"/>
      <c r="EB8" s="606"/>
      <c r="EC8" s="646"/>
    </row>
    <row r="9" spans="2:143" ht="11.25" customHeight="1" x14ac:dyDescent="0.2">
      <c r="B9" s="600" t="s">
        <v>238</v>
      </c>
      <c r="C9" s="601"/>
      <c r="D9" s="601"/>
      <c r="E9" s="601"/>
      <c r="F9" s="601"/>
      <c r="G9" s="601"/>
      <c r="H9" s="601"/>
      <c r="I9" s="601"/>
      <c r="J9" s="601"/>
      <c r="K9" s="601"/>
      <c r="L9" s="601"/>
      <c r="M9" s="601"/>
      <c r="N9" s="601"/>
      <c r="O9" s="601"/>
      <c r="P9" s="601"/>
      <c r="Q9" s="602"/>
      <c r="R9" s="603">
        <v>796</v>
      </c>
      <c r="S9" s="606"/>
      <c r="T9" s="606"/>
      <c r="U9" s="606"/>
      <c r="V9" s="606"/>
      <c r="W9" s="606"/>
      <c r="X9" s="606"/>
      <c r="Y9" s="607"/>
      <c r="Z9" s="665">
        <v>0</v>
      </c>
      <c r="AA9" s="665"/>
      <c r="AB9" s="665"/>
      <c r="AC9" s="665"/>
      <c r="AD9" s="666">
        <v>796</v>
      </c>
      <c r="AE9" s="666"/>
      <c r="AF9" s="666"/>
      <c r="AG9" s="666"/>
      <c r="AH9" s="666"/>
      <c r="AI9" s="666"/>
      <c r="AJ9" s="666"/>
      <c r="AK9" s="666"/>
      <c r="AL9" s="608">
        <v>0.1</v>
      </c>
      <c r="AM9" s="609"/>
      <c r="AN9" s="609"/>
      <c r="AO9" s="667"/>
      <c r="AP9" s="600" t="s">
        <v>239</v>
      </c>
      <c r="AQ9" s="601"/>
      <c r="AR9" s="601"/>
      <c r="AS9" s="601"/>
      <c r="AT9" s="601"/>
      <c r="AU9" s="601"/>
      <c r="AV9" s="601"/>
      <c r="AW9" s="601"/>
      <c r="AX9" s="601"/>
      <c r="AY9" s="601"/>
      <c r="AZ9" s="601"/>
      <c r="BA9" s="601"/>
      <c r="BB9" s="601"/>
      <c r="BC9" s="601"/>
      <c r="BD9" s="601"/>
      <c r="BE9" s="601"/>
      <c r="BF9" s="602"/>
      <c r="BG9" s="603">
        <v>30472</v>
      </c>
      <c r="BH9" s="606"/>
      <c r="BI9" s="606"/>
      <c r="BJ9" s="606"/>
      <c r="BK9" s="606"/>
      <c r="BL9" s="606"/>
      <c r="BM9" s="606"/>
      <c r="BN9" s="607"/>
      <c r="BO9" s="665">
        <v>11.8</v>
      </c>
      <c r="BP9" s="665"/>
      <c r="BQ9" s="665"/>
      <c r="BR9" s="665"/>
      <c r="BS9" s="611" t="s">
        <v>141</v>
      </c>
      <c r="BT9" s="606"/>
      <c r="BU9" s="606"/>
      <c r="BV9" s="606"/>
      <c r="BW9" s="606"/>
      <c r="BX9" s="606"/>
      <c r="BY9" s="606"/>
      <c r="BZ9" s="606"/>
      <c r="CA9" s="606"/>
      <c r="CB9" s="646"/>
      <c r="CD9" s="647" t="s">
        <v>240</v>
      </c>
      <c r="CE9" s="644"/>
      <c r="CF9" s="644"/>
      <c r="CG9" s="644"/>
      <c r="CH9" s="644"/>
      <c r="CI9" s="644"/>
      <c r="CJ9" s="644"/>
      <c r="CK9" s="644"/>
      <c r="CL9" s="644"/>
      <c r="CM9" s="644"/>
      <c r="CN9" s="644"/>
      <c r="CO9" s="644"/>
      <c r="CP9" s="644"/>
      <c r="CQ9" s="645"/>
      <c r="CR9" s="603">
        <v>180924</v>
      </c>
      <c r="CS9" s="606"/>
      <c r="CT9" s="606"/>
      <c r="CU9" s="606"/>
      <c r="CV9" s="606"/>
      <c r="CW9" s="606"/>
      <c r="CX9" s="606"/>
      <c r="CY9" s="607"/>
      <c r="CZ9" s="665">
        <v>10.6</v>
      </c>
      <c r="DA9" s="665"/>
      <c r="DB9" s="665"/>
      <c r="DC9" s="665"/>
      <c r="DD9" s="611">
        <v>332</v>
      </c>
      <c r="DE9" s="606"/>
      <c r="DF9" s="606"/>
      <c r="DG9" s="606"/>
      <c r="DH9" s="606"/>
      <c r="DI9" s="606"/>
      <c r="DJ9" s="606"/>
      <c r="DK9" s="606"/>
      <c r="DL9" s="606"/>
      <c r="DM9" s="606"/>
      <c r="DN9" s="606"/>
      <c r="DO9" s="606"/>
      <c r="DP9" s="607"/>
      <c r="DQ9" s="611">
        <v>128264</v>
      </c>
      <c r="DR9" s="606"/>
      <c r="DS9" s="606"/>
      <c r="DT9" s="606"/>
      <c r="DU9" s="606"/>
      <c r="DV9" s="606"/>
      <c r="DW9" s="606"/>
      <c r="DX9" s="606"/>
      <c r="DY9" s="606"/>
      <c r="DZ9" s="606"/>
      <c r="EA9" s="606"/>
      <c r="EB9" s="606"/>
      <c r="EC9" s="646"/>
    </row>
    <row r="10" spans="2:143" ht="11.25" customHeight="1" x14ac:dyDescent="0.2">
      <c r="B10" s="600" t="s">
        <v>241</v>
      </c>
      <c r="C10" s="601"/>
      <c r="D10" s="601"/>
      <c r="E10" s="601"/>
      <c r="F10" s="601"/>
      <c r="G10" s="601"/>
      <c r="H10" s="601"/>
      <c r="I10" s="601"/>
      <c r="J10" s="601"/>
      <c r="K10" s="601"/>
      <c r="L10" s="601"/>
      <c r="M10" s="601"/>
      <c r="N10" s="601"/>
      <c r="O10" s="601"/>
      <c r="P10" s="601"/>
      <c r="Q10" s="602"/>
      <c r="R10" s="603" t="s">
        <v>124</v>
      </c>
      <c r="S10" s="606"/>
      <c r="T10" s="606"/>
      <c r="U10" s="606"/>
      <c r="V10" s="606"/>
      <c r="W10" s="606"/>
      <c r="X10" s="606"/>
      <c r="Y10" s="607"/>
      <c r="Z10" s="665" t="s">
        <v>124</v>
      </c>
      <c r="AA10" s="665"/>
      <c r="AB10" s="665"/>
      <c r="AC10" s="665"/>
      <c r="AD10" s="666" t="s">
        <v>124</v>
      </c>
      <c r="AE10" s="666"/>
      <c r="AF10" s="666"/>
      <c r="AG10" s="666"/>
      <c r="AH10" s="666"/>
      <c r="AI10" s="666"/>
      <c r="AJ10" s="666"/>
      <c r="AK10" s="666"/>
      <c r="AL10" s="608" t="s">
        <v>124</v>
      </c>
      <c r="AM10" s="609"/>
      <c r="AN10" s="609"/>
      <c r="AO10" s="667"/>
      <c r="AP10" s="600" t="s">
        <v>242</v>
      </c>
      <c r="AQ10" s="601"/>
      <c r="AR10" s="601"/>
      <c r="AS10" s="601"/>
      <c r="AT10" s="601"/>
      <c r="AU10" s="601"/>
      <c r="AV10" s="601"/>
      <c r="AW10" s="601"/>
      <c r="AX10" s="601"/>
      <c r="AY10" s="601"/>
      <c r="AZ10" s="601"/>
      <c r="BA10" s="601"/>
      <c r="BB10" s="601"/>
      <c r="BC10" s="601"/>
      <c r="BD10" s="601"/>
      <c r="BE10" s="601"/>
      <c r="BF10" s="602"/>
      <c r="BG10" s="603">
        <v>5208</v>
      </c>
      <c r="BH10" s="606"/>
      <c r="BI10" s="606"/>
      <c r="BJ10" s="606"/>
      <c r="BK10" s="606"/>
      <c r="BL10" s="606"/>
      <c r="BM10" s="606"/>
      <c r="BN10" s="607"/>
      <c r="BO10" s="665">
        <v>2</v>
      </c>
      <c r="BP10" s="665"/>
      <c r="BQ10" s="665"/>
      <c r="BR10" s="665"/>
      <c r="BS10" s="611" t="s">
        <v>124</v>
      </c>
      <c r="BT10" s="606"/>
      <c r="BU10" s="606"/>
      <c r="BV10" s="606"/>
      <c r="BW10" s="606"/>
      <c r="BX10" s="606"/>
      <c r="BY10" s="606"/>
      <c r="BZ10" s="606"/>
      <c r="CA10" s="606"/>
      <c r="CB10" s="646"/>
      <c r="CD10" s="647" t="s">
        <v>243</v>
      </c>
      <c r="CE10" s="644"/>
      <c r="CF10" s="644"/>
      <c r="CG10" s="644"/>
      <c r="CH10" s="644"/>
      <c r="CI10" s="644"/>
      <c r="CJ10" s="644"/>
      <c r="CK10" s="644"/>
      <c r="CL10" s="644"/>
      <c r="CM10" s="644"/>
      <c r="CN10" s="644"/>
      <c r="CO10" s="644"/>
      <c r="CP10" s="644"/>
      <c r="CQ10" s="645"/>
      <c r="CR10" s="603" t="s">
        <v>124</v>
      </c>
      <c r="CS10" s="606"/>
      <c r="CT10" s="606"/>
      <c r="CU10" s="606"/>
      <c r="CV10" s="606"/>
      <c r="CW10" s="606"/>
      <c r="CX10" s="606"/>
      <c r="CY10" s="607"/>
      <c r="CZ10" s="665" t="s">
        <v>141</v>
      </c>
      <c r="DA10" s="665"/>
      <c r="DB10" s="665"/>
      <c r="DC10" s="665"/>
      <c r="DD10" s="611" t="s">
        <v>141</v>
      </c>
      <c r="DE10" s="606"/>
      <c r="DF10" s="606"/>
      <c r="DG10" s="606"/>
      <c r="DH10" s="606"/>
      <c r="DI10" s="606"/>
      <c r="DJ10" s="606"/>
      <c r="DK10" s="606"/>
      <c r="DL10" s="606"/>
      <c r="DM10" s="606"/>
      <c r="DN10" s="606"/>
      <c r="DO10" s="606"/>
      <c r="DP10" s="607"/>
      <c r="DQ10" s="611" t="s">
        <v>141</v>
      </c>
      <c r="DR10" s="606"/>
      <c r="DS10" s="606"/>
      <c r="DT10" s="606"/>
      <c r="DU10" s="606"/>
      <c r="DV10" s="606"/>
      <c r="DW10" s="606"/>
      <c r="DX10" s="606"/>
      <c r="DY10" s="606"/>
      <c r="DZ10" s="606"/>
      <c r="EA10" s="606"/>
      <c r="EB10" s="606"/>
      <c r="EC10" s="646"/>
    </row>
    <row r="11" spans="2:143" ht="11.25" customHeight="1" x14ac:dyDescent="0.2">
      <c r="B11" s="600" t="s">
        <v>244</v>
      </c>
      <c r="C11" s="601"/>
      <c r="D11" s="601"/>
      <c r="E11" s="601"/>
      <c r="F11" s="601"/>
      <c r="G11" s="601"/>
      <c r="H11" s="601"/>
      <c r="I11" s="601"/>
      <c r="J11" s="601"/>
      <c r="K11" s="601"/>
      <c r="L11" s="601"/>
      <c r="M11" s="601"/>
      <c r="N11" s="601"/>
      <c r="O11" s="601"/>
      <c r="P11" s="601"/>
      <c r="Q11" s="602"/>
      <c r="R11" s="603" t="s">
        <v>124</v>
      </c>
      <c r="S11" s="606"/>
      <c r="T11" s="606"/>
      <c r="U11" s="606"/>
      <c r="V11" s="606"/>
      <c r="W11" s="606"/>
      <c r="X11" s="606"/>
      <c r="Y11" s="607"/>
      <c r="Z11" s="665" t="s">
        <v>124</v>
      </c>
      <c r="AA11" s="665"/>
      <c r="AB11" s="665"/>
      <c r="AC11" s="665"/>
      <c r="AD11" s="666" t="s">
        <v>141</v>
      </c>
      <c r="AE11" s="666"/>
      <c r="AF11" s="666"/>
      <c r="AG11" s="666"/>
      <c r="AH11" s="666"/>
      <c r="AI11" s="666"/>
      <c r="AJ11" s="666"/>
      <c r="AK11" s="666"/>
      <c r="AL11" s="608" t="s">
        <v>124</v>
      </c>
      <c r="AM11" s="609"/>
      <c r="AN11" s="609"/>
      <c r="AO11" s="667"/>
      <c r="AP11" s="600" t="s">
        <v>245</v>
      </c>
      <c r="AQ11" s="601"/>
      <c r="AR11" s="601"/>
      <c r="AS11" s="601"/>
      <c r="AT11" s="601"/>
      <c r="AU11" s="601"/>
      <c r="AV11" s="601"/>
      <c r="AW11" s="601"/>
      <c r="AX11" s="601"/>
      <c r="AY11" s="601"/>
      <c r="AZ11" s="601"/>
      <c r="BA11" s="601"/>
      <c r="BB11" s="601"/>
      <c r="BC11" s="601"/>
      <c r="BD11" s="601"/>
      <c r="BE11" s="601"/>
      <c r="BF11" s="602"/>
      <c r="BG11" s="603">
        <v>8492</v>
      </c>
      <c r="BH11" s="606"/>
      <c r="BI11" s="606"/>
      <c r="BJ11" s="606"/>
      <c r="BK11" s="606"/>
      <c r="BL11" s="606"/>
      <c r="BM11" s="606"/>
      <c r="BN11" s="607"/>
      <c r="BO11" s="665">
        <v>3.3</v>
      </c>
      <c r="BP11" s="665"/>
      <c r="BQ11" s="665"/>
      <c r="BR11" s="665"/>
      <c r="BS11" s="611" t="s">
        <v>141</v>
      </c>
      <c r="BT11" s="606"/>
      <c r="BU11" s="606"/>
      <c r="BV11" s="606"/>
      <c r="BW11" s="606"/>
      <c r="BX11" s="606"/>
      <c r="BY11" s="606"/>
      <c r="BZ11" s="606"/>
      <c r="CA11" s="606"/>
      <c r="CB11" s="646"/>
      <c r="CD11" s="647" t="s">
        <v>246</v>
      </c>
      <c r="CE11" s="644"/>
      <c r="CF11" s="644"/>
      <c r="CG11" s="644"/>
      <c r="CH11" s="644"/>
      <c r="CI11" s="644"/>
      <c r="CJ11" s="644"/>
      <c r="CK11" s="644"/>
      <c r="CL11" s="644"/>
      <c r="CM11" s="644"/>
      <c r="CN11" s="644"/>
      <c r="CO11" s="644"/>
      <c r="CP11" s="644"/>
      <c r="CQ11" s="645"/>
      <c r="CR11" s="603">
        <v>198395</v>
      </c>
      <c r="CS11" s="606"/>
      <c r="CT11" s="606"/>
      <c r="CU11" s="606"/>
      <c r="CV11" s="606"/>
      <c r="CW11" s="606"/>
      <c r="CX11" s="606"/>
      <c r="CY11" s="607"/>
      <c r="CZ11" s="665">
        <v>11.6</v>
      </c>
      <c r="DA11" s="665"/>
      <c r="DB11" s="665"/>
      <c r="DC11" s="665"/>
      <c r="DD11" s="611">
        <v>139812</v>
      </c>
      <c r="DE11" s="606"/>
      <c r="DF11" s="606"/>
      <c r="DG11" s="606"/>
      <c r="DH11" s="606"/>
      <c r="DI11" s="606"/>
      <c r="DJ11" s="606"/>
      <c r="DK11" s="606"/>
      <c r="DL11" s="606"/>
      <c r="DM11" s="606"/>
      <c r="DN11" s="606"/>
      <c r="DO11" s="606"/>
      <c r="DP11" s="607"/>
      <c r="DQ11" s="611">
        <v>49271</v>
      </c>
      <c r="DR11" s="606"/>
      <c r="DS11" s="606"/>
      <c r="DT11" s="606"/>
      <c r="DU11" s="606"/>
      <c r="DV11" s="606"/>
      <c r="DW11" s="606"/>
      <c r="DX11" s="606"/>
      <c r="DY11" s="606"/>
      <c r="DZ11" s="606"/>
      <c r="EA11" s="606"/>
      <c r="EB11" s="606"/>
      <c r="EC11" s="646"/>
    </row>
    <row r="12" spans="2:143" ht="11.25" customHeight="1" x14ac:dyDescent="0.2">
      <c r="B12" s="600" t="s">
        <v>247</v>
      </c>
      <c r="C12" s="601"/>
      <c r="D12" s="601"/>
      <c r="E12" s="601"/>
      <c r="F12" s="601"/>
      <c r="G12" s="601"/>
      <c r="H12" s="601"/>
      <c r="I12" s="601"/>
      <c r="J12" s="601"/>
      <c r="K12" s="601"/>
      <c r="L12" s="601"/>
      <c r="M12" s="601"/>
      <c r="N12" s="601"/>
      <c r="O12" s="601"/>
      <c r="P12" s="601"/>
      <c r="Q12" s="602"/>
      <c r="R12" s="603">
        <v>15816</v>
      </c>
      <c r="S12" s="606"/>
      <c r="T12" s="606"/>
      <c r="U12" s="606"/>
      <c r="V12" s="606"/>
      <c r="W12" s="606"/>
      <c r="X12" s="606"/>
      <c r="Y12" s="607"/>
      <c r="Z12" s="665">
        <v>0.9</v>
      </c>
      <c r="AA12" s="665"/>
      <c r="AB12" s="665"/>
      <c r="AC12" s="665"/>
      <c r="AD12" s="666">
        <v>15816</v>
      </c>
      <c r="AE12" s="666"/>
      <c r="AF12" s="666"/>
      <c r="AG12" s="666"/>
      <c r="AH12" s="666"/>
      <c r="AI12" s="666"/>
      <c r="AJ12" s="666"/>
      <c r="AK12" s="666"/>
      <c r="AL12" s="608">
        <v>1.5</v>
      </c>
      <c r="AM12" s="609"/>
      <c r="AN12" s="609"/>
      <c r="AO12" s="667"/>
      <c r="AP12" s="600" t="s">
        <v>248</v>
      </c>
      <c r="AQ12" s="601"/>
      <c r="AR12" s="601"/>
      <c r="AS12" s="601"/>
      <c r="AT12" s="601"/>
      <c r="AU12" s="601"/>
      <c r="AV12" s="601"/>
      <c r="AW12" s="601"/>
      <c r="AX12" s="601"/>
      <c r="AY12" s="601"/>
      <c r="AZ12" s="601"/>
      <c r="BA12" s="601"/>
      <c r="BB12" s="601"/>
      <c r="BC12" s="601"/>
      <c r="BD12" s="601"/>
      <c r="BE12" s="601"/>
      <c r="BF12" s="602"/>
      <c r="BG12" s="603">
        <v>204920</v>
      </c>
      <c r="BH12" s="606"/>
      <c r="BI12" s="606"/>
      <c r="BJ12" s="606"/>
      <c r="BK12" s="606"/>
      <c r="BL12" s="606"/>
      <c r="BM12" s="606"/>
      <c r="BN12" s="607"/>
      <c r="BO12" s="665">
        <v>79.5</v>
      </c>
      <c r="BP12" s="665"/>
      <c r="BQ12" s="665"/>
      <c r="BR12" s="665"/>
      <c r="BS12" s="611">
        <v>30805</v>
      </c>
      <c r="BT12" s="606"/>
      <c r="BU12" s="606"/>
      <c r="BV12" s="606"/>
      <c r="BW12" s="606"/>
      <c r="BX12" s="606"/>
      <c r="BY12" s="606"/>
      <c r="BZ12" s="606"/>
      <c r="CA12" s="606"/>
      <c r="CB12" s="646"/>
      <c r="CD12" s="647" t="s">
        <v>249</v>
      </c>
      <c r="CE12" s="644"/>
      <c r="CF12" s="644"/>
      <c r="CG12" s="644"/>
      <c r="CH12" s="644"/>
      <c r="CI12" s="644"/>
      <c r="CJ12" s="644"/>
      <c r="CK12" s="644"/>
      <c r="CL12" s="644"/>
      <c r="CM12" s="644"/>
      <c r="CN12" s="644"/>
      <c r="CO12" s="644"/>
      <c r="CP12" s="644"/>
      <c r="CQ12" s="645"/>
      <c r="CR12" s="603">
        <v>164345</v>
      </c>
      <c r="CS12" s="606"/>
      <c r="CT12" s="606"/>
      <c r="CU12" s="606"/>
      <c r="CV12" s="606"/>
      <c r="CW12" s="606"/>
      <c r="CX12" s="606"/>
      <c r="CY12" s="607"/>
      <c r="CZ12" s="665">
        <v>9.6</v>
      </c>
      <c r="DA12" s="665"/>
      <c r="DB12" s="665"/>
      <c r="DC12" s="665"/>
      <c r="DD12" s="611">
        <v>68370</v>
      </c>
      <c r="DE12" s="606"/>
      <c r="DF12" s="606"/>
      <c r="DG12" s="606"/>
      <c r="DH12" s="606"/>
      <c r="DI12" s="606"/>
      <c r="DJ12" s="606"/>
      <c r="DK12" s="606"/>
      <c r="DL12" s="606"/>
      <c r="DM12" s="606"/>
      <c r="DN12" s="606"/>
      <c r="DO12" s="606"/>
      <c r="DP12" s="607"/>
      <c r="DQ12" s="611">
        <v>103224</v>
      </c>
      <c r="DR12" s="606"/>
      <c r="DS12" s="606"/>
      <c r="DT12" s="606"/>
      <c r="DU12" s="606"/>
      <c r="DV12" s="606"/>
      <c r="DW12" s="606"/>
      <c r="DX12" s="606"/>
      <c r="DY12" s="606"/>
      <c r="DZ12" s="606"/>
      <c r="EA12" s="606"/>
      <c r="EB12" s="606"/>
      <c r="EC12" s="646"/>
    </row>
    <row r="13" spans="2:143" ht="11.25" customHeight="1" x14ac:dyDescent="0.2">
      <c r="B13" s="600" t="s">
        <v>250</v>
      </c>
      <c r="C13" s="601"/>
      <c r="D13" s="601"/>
      <c r="E13" s="601"/>
      <c r="F13" s="601"/>
      <c r="G13" s="601"/>
      <c r="H13" s="601"/>
      <c r="I13" s="601"/>
      <c r="J13" s="601"/>
      <c r="K13" s="601"/>
      <c r="L13" s="601"/>
      <c r="M13" s="601"/>
      <c r="N13" s="601"/>
      <c r="O13" s="601"/>
      <c r="P13" s="601"/>
      <c r="Q13" s="602"/>
      <c r="R13" s="603">
        <v>1385</v>
      </c>
      <c r="S13" s="606"/>
      <c r="T13" s="606"/>
      <c r="U13" s="606"/>
      <c r="V13" s="606"/>
      <c r="W13" s="606"/>
      <c r="X13" s="606"/>
      <c r="Y13" s="607"/>
      <c r="Z13" s="665">
        <v>0.1</v>
      </c>
      <c r="AA13" s="665"/>
      <c r="AB13" s="665"/>
      <c r="AC13" s="665"/>
      <c r="AD13" s="666">
        <v>1385</v>
      </c>
      <c r="AE13" s="666"/>
      <c r="AF13" s="666"/>
      <c r="AG13" s="666"/>
      <c r="AH13" s="666"/>
      <c r="AI13" s="666"/>
      <c r="AJ13" s="666"/>
      <c r="AK13" s="666"/>
      <c r="AL13" s="608">
        <v>0.1</v>
      </c>
      <c r="AM13" s="609"/>
      <c r="AN13" s="609"/>
      <c r="AO13" s="667"/>
      <c r="AP13" s="600" t="s">
        <v>251</v>
      </c>
      <c r="AQ13" s="601"/>
      <c r="AR13" s="601"/>
      <c r="AS13" s="601"/>
      <c r="AT13" s="601"/>
      <c r="AU13" s="601"/>
      <c r="AV13" s="601"/>
      <c r="AW13" s="601"/>
      <c r="AX13" s="601"/>
      <c r="AY13" s="601"/>
      <c r="AZ13" s="601"/>
      <c r="BA13" s="601"/>
      <c r="BB13" s="601"/>
      <c r="BC13" s="601"/>
      <c r="BD13" s="601"/>
      <c r="BE13" s="601"/>
      <c r="BF13" s="602"/>
      <c r="BG13" s="603">
        <v>203044</v>
      </c>
      <c r="BH13" s="606"/>
      <c r="BI13" s="606"/>
      <c r="BJ13" s="606"/>
      <c r="BK13" s="606"/>
      <c r="BL13" s="606"/>
      <c r="BM13" s="606"/>
      <c r="BN13" s="607"/>
      <c r="BO13" s="665">
        <v>78.8</v>
      </c>
      <c r="BP13" s="665"/>
      <c r="BQ13" s="665"/>
      <c r="BR13" s="665"/>
      <c r="BS13" s="611">
        <v>30805</v>
      </c>
      <c r="BT13" s="606"/>
      <c r="BU13" s="606"/>
      <c r="BV13" s="606"/>
      <c r="BW13" s="606"/>
      <c r="BX13" s="606"/>
      <c r="BY13" s="606"/>
      <c r="BZ13" s="606"/>
      <c r="CA13" s="606"/>
      <c r="CB13" s="646"/>
      <c r="CD13" s="647" t="s">
        <v>252</v>
      </c>
      <c r="CE13" s="644"/>
      <c r="CF13" s="644"/>
      <c r="CG13" s="644"/>
      <c r="CH13" s="644"/>
      <c r="CI13" s="644"/>
      <c r="CJ13" s="644"/>
      <c r="CK13" s="644"/>
      <c r="CL13" s="644"/>
      <c r="CM13" s="644"/>
      <c r="CN13" s="644"/>
      <c r="CO13" s="644"/>
      <c r="CP13" s="644"/>
      <c r="CQ13" s="645"/>
      <c r="CR13" s="603">
        <v>159259</v>
      </c>
      <c r="CS13" s="606"/>
      <c r="CT13" s="606"/>
      <c r="CU13" s="606"/>
      <c r="CV13" s="606"/>
      <c r="CW13" s="606"/>
      <c r="CX13" s="606"/>
      <c r="CY13" s="607"/>
      <c r="CZ13" s="665">
        <v>9.3000000000000007</v>
      </c>
      <c r="DA13" s="665"/>
      <c r="DB13" s="665"/>
      <c r="DC13" s="665"/>
      <c r="DD13" s="611">
        <v>119369</v>
      </c>
      <c r="DE13" s="606"/>
      <c r="DF13" s="606"/>
      <c r="DG13" s="606"/>
      <c r="DH13" s="606"/>
      <c r="DI13" s="606"/>
      <c r="DJ13" s="606"/>
      <c r="DK13" s="606"/>
      <c r="DL13" s="606"/>
      <c r="DM13" s="606"/>
      <c r="DN13" s="606"/>
      <c r="DO13" s="606"/>
      <c r="DP13" s="607"/>
      <c r="DQ13" s="611">
        <v>48887</v>
      </c>
      <c r="DR13" s="606"/>
      <c r="DS13" s="606"/>
      <c r="DT13" s="606"/>
      <c r="DU13" s="606"/>
      <c r="DV13" s="606"/>
      <c r="DW13" s="606"/>
      <c r="DX13" s="606"/>
      <c r="DY13" s="606"/>
      <c r="DZ13" s="606"/>
      <c r="EA13" s="606"/>
      <c r="EB13" s="606"/>
      <c r="EC13" s="646"/>
    </row>
    <row r="14" spans="2:143" ht="11.25" customHeight="1" x14ac:dyDescent="0.2">
      <c r="B14" s="600" t="s">
        <v>253</v>
      </c>
      <c r="C14" s="601"/>
      <c r="D14" s="601"/>
      <c r="E14" s="601"/>
      <c r="F14" s="601"/>
      <c r="G14" s="601"/>
      <c r="H14" s="601"/>
      <c r="I14" s="601"/>
      <c r="J14" s="601"/>
      <c r="K14" s="601"/>
      <c r="L14" s="601"/>
      <c r="M14" s="601"/>
      <c r="N14" s="601"/>
      <c r="O14" s="601"/>
      <c r="P14" s="601"/>
      <c r="Q14" s="602"/>
      <c r="R14" s="603" t="s">
        <v>124</v>
      </c>
      <c r="S14" s="606"/>
      <c r="T14" s="606"/>
      <c r="U14" s="606"/>
      <c r="V14" s="606"/>
      <c r="W14" s="606"/>
      <c r="X14" s="606"/>
      <c r="Y14" s="607"/>
      <c r="Z14" s="665" t="s">
        <v>141</v>
      </c>
      <c r="AA14" s="665"/>
      <c r="AB14" s="665"/>
      <c r="AC14" s="665"/>
      <c r="AD14" s="666" t="s">
        <v>124</v>
      </c>
      <c r="AE14" s="666"/>
      <c r="AF14" s="666"/>
      <c r="AG14" s="666"/>
      <c r="AH14" s="666"/>
      <c r="AI14" s="666"/>
      <c r="AJ14" s="666"/>
      <c r="AK14" s="666"/>
      <c r="AL14" s="608" t="s">
        <v>141</v>
      </c>
      <c r="AM14" s="609"/>
      <c r="AN14" s="609"/>
      <c r="AO14" s="667"/>
      <c r="AP14" s="600" t="s">
        <v>254</v>
      </c>
      <c r="AQ14" s="601"/>
      <c r="AR14" s="601"/>
      <c r="AS14" s="601"/>
      <c r="AT14" s="601"/>
      <c r="AU14" s="601"/>
      <c r="AV14" s="601"/>
      <c r="AW14" s="601"/>
      <c r="AX14" s="601"/>
      <c r="AY14" s="601"/>
      <c r="AZ14" s="601"/>
      <c r="BA14" s="601"/>
      <c r="BB14" s="601"/>
      <c r="BC14" s="601"/>
      <c r="BD14" s="601"/>
      <c r="BE14" s="601"/>
      <c r="BF14" s="602"/>
      <c r="BG14" s="603">
        <v>3546</v>
      </c>
      <c r="BH14" s="606"/>
      <c r="BI14" s="606"/>
      <c r="BJ14" s="606"/>
      <c r="BK14" s="606"/>
      <c r="BL14" s="606"/>
      <c r="BM14" s="606"/>
      <c r="BN14" s="607"/>
      <c r="BO14" s="665">
        <v>1.4</v>
      </c>
      <c r="BP14" s="665"/>
      <c r="BQ14" s="665"/>
      <c r="BR14" s="665"/>
      <c r="BS14" s="611" t="s">
        <v>124</v>
      </c>
      <c r="BT14" s="606"/>
      <c r="BU14" s="606"/>
      <c r="BV14" s="606"/>
      <c r="BW14" s="606"/>
      <c r="BX14" s="606"/>
      <c r="BY14" s="606"/>
      <c r="BZ14" s="606"/>
      <c r="CA14" s="606"/>
      <c r="CB14" s="646"/>
      <c r="CD14" s="647" t="s">
        <v>255</v>
      </c>
      <c r="CE14" s="644"/>
      <c r="CF14" s="644"/>
      <c r="CG14" s="644"/>
      <c r="CH14" s="644"/>
      <c r="CI14" s="644"/>
      <c r="CJ14" s="644"/>
      <c r="CK14" s="644"/>
      <c r="CL14" s="644"/>
      <c r="CM14" s="644"/>
      <c r="CN14" s="644"/>
      <c r="CO14" s="644"/>
      <c r="CP14" s="644"/>
      <c r="CQ14" s="645"/>
      <c r="CR14" s="603">
        <v>80457</v>
      </c>
      <c r="CS14" s="606"/>
      <c r="CT14" s="606"/>
      <c r="CU14" s="606"/>
      <c r="CV14" s="606"/>
      <c r="CW14" s="606"/>
      <c r="CX14" s="606"/>
      <c r="CY14" s="607"/>
      <c r="CZ14" s="665">
        <v>4.7</v>
      </c>
      <c r="DA14" s="665"/>
      <c r="DB14" s="665"/>
      <c r="DC14" s="665"/>
      <c r="DD14" s="611" t="s">
        <v>141</v>
      </c>
      <c r="DE14" s="606"/>
      <c r="DF14" s="606"/>
      <c r="DG14" s="606"/>
      <c r="DH14" s="606"/>
      <c r="DI14" s="606"/>
      <c r="DJ14" s="606"/>
      <c r="DK14" s="606"/>
      <c r="DL14" s="606"/>
      <c r="DM14" s="606"/>
      <c r="DN14" s="606"/>
      <c r="DO14" s="606"/>
      <c r="DP14" s="607"/>
      <c r="DQ14" s="611">
        <v>78914</v>
      </c>
      <c r="DR14" s="606"/>
      <c r="DS14" s="606"/>
      <c r="DT14" s="606"/>
      <c r="DU14" s="606"/>
      <c r="DV14" s="606"/>
      <c r="DW14" s="606"/>
      <c r="DX14" s="606"/>
      <c r="DY14" s="606"/>
      <c r="DZ14" s="606"/>
      <c r="EA14" s="606"/>
      <c r="EB14" s="606"/>
      <c r="EC14" s="646"/>
    </row>
    <row r="15" spans="2:143" ht="11.25" customHeight="1" x14ac:dyDescent="0.2">
      <c r="B15" s="600" t="s">
        <v>256</v>
      </c>
      <c r="C15" s="601"/>
      <c r="D15" s="601"/>
      <c r="E15" s="601"/>
      <c r="F15" s="601"/>
      <c r="G15" s="601"/>
      <c r="H15" s="601"/>
      <c r="I15" s="601"/>
      <c r="J15" s="601"/>
      <c r="K15" s="601"/>
      <c r="L15" s="601"/>
      <c r="M15" s="601"/>
      <c r="N15" s="601"/>
      <c r="O15" s="601"/>
      <c r="P15" s="601"/>
      <c r="Q15" s="602"/>
      <c r="R15" s="603">
        <v>4526</v>
      </c>
      <c r="S15" s="606"/>
      <c r="T15" s="606"/>
      <c r="U15" s="606"/>
      <c r="V15" s="606"/>
      <c r="W15" s="606"/>
      <c r="X15" s="606"/>
      <c r="Y15" s="607"/>
      <c r="Z15" s="665">
        <v>0.3</v>
      </c>
      <c r="AA15" s="665"/>
      <c r="AB15" s="665"/>
      <c r="AC15" s="665"/>
      <c r="AD15" s="666">
        <v>4526</v>
      </c>
      <c r="AE15" s="666"/>
      <c r="AF15" s="666"/>
      <c r="AG15" s="666"/>
      <c r="AH15" s="666"/>
      <c r="AI15" s="666"/>
      <c r="AJ15" s="666"/>
      <c r="AK15" s="666"/>
      <c r="AL15" s="608">
        <v>0.4</v>
      </c>
      <c r="AM15" s="609"/>
      <c r="AN15" s="609"/>
      <c r="AO15" s="667"/>
      <c r="AP15" s="600" t="s">
        <v>257</v>
      </c>
      <c r="AQ15" s="601"/>
      <c r="AR15" s="601"/>
      <c r="AS15" s="601"/>
      <c r="AT15" s="601"/>
      <c r="AU15" s="601"/>
      <c r="AV15" s="601"/>
      <c r="AW15" s="601"/>
      <c r="AX15" s="601"/>
      <c r="AY15" s="601"/>
      <c r="AZ15" s="601"/>
      <c r="BA15" s="601"/>
      <c r="BB15" s="601"/>
      <c r="BC15" s="601"/>
      <c r="BD15" s="601"/>
      <c r="BE15" s="601"/>
      <c r="BF15" s="602"/>
      <c r="BG15" s="603">
        <v>3752</v>
      </c>
      <c r="BH15" s="606"/>
      <c r="BI15" s="606"/>
      <c r="BJ15" s="606"/>
      <c r="BK15" s="606"/>
      <c r="BL15" s="606"/>
      <c r="BM15" s="606"/>
      <c r="BN15" s="607"/>
      <c r="BO15" s="665">
        <v>1.5</v>
      </c>
      <c r="BP15" s="665"/>
      <c r="BQ15" s="665"/>
      <c r="BR15" s="665"/>
      <c r="BS15" s="611" t="s">
        <v>141</v>
      </c>
      <c r="BT15" s="606"/>
      <c r="BU15" s="606"/>
      <c r="BV15" s="606"/>
      <c r="BW15" s="606"/>
      <c r="BX15" s="606"/>
      <c r="BY15" s="606"/>
      <c r="BZ15" s="606"/>
      <c r="CA15" s="606"/>
      <c r="CB15" s="646"/>
      <c r="CD15" s="647" t="s">
        <v>258</v>
      </c>
      <c r="CE15" s="644"/>
      <c r="CF15" s="644"/>
      <c r="CG15" s="644"/>
      <c r="CH15" s="644"/>
      <c r="CI15" s="644"/>
      <c r="CJ15" s="644"/>
      <c r="CK15" s="644"/>
      <c r="CL15" s="644"/>
      <c r="CM15" s="644"/>
      <c r="CN15" s="644"/>
      <c r="CO15" s="644"/>
      <c r="CP15" s="644"/>
      <c r="CQ15" s="645"/>
      <c r="CR15" s="603">
        <v>127480</v>
      </c>
      <c r="CS15" s="606"/>
      <c r="CT15" s="606"/>
      <c r="CU15" s="606"/>
      <c r="CV15" s="606"/>
      <c r="CW15" s="606"/>
      <c r="CX15" s="606"/>
      <c r="CY15" s="607"/>
      <c r="CZ15" s="665">
        <v>7.4</v>
      </c>
      <c r="DA15" s="665"/>
      <c r="DB15" s="665"/>
      <c r="DC15" s="665"/>
      <c r="DD15" s="611">
        <v>3780</v>
      </c>
      <c r="DE15" s="606"/>
      <c r="DF15" s="606"/>
      <c r="DG15" s="606"/>
      <c r="DH15" s="606"/>
      <c r="DI15" s="606"/>
      <c r="DJ15" s="606"/>
      <c r="DK15" s="606"/>
      <c r="DL15" s="606"/>
      <c r="DM15" s="606"/>
      <c r="DN15" s="606"/>
      <c r="DO15" s="606"/>
      <c r="DP15" s="607"/>
      <c r="DQ15" s="611">
        <v>95666</v>
      </c>
      <c r="DR15" s="606"/>
      <c r="DS15" s="606"/>
      <c r="DT15" s="606"/>
      <c r="DU15" s="606"/>
      <c r="DV15" s="606"/>
      <c r="DW15" s="606"/>
      <c r="DX15" s="606"/>
      <c r="DY15" s="606"/>
      <c r="DZ15" s="606"/>
      <c r="EA15" s="606"/>
      <c r="EB15" s="606"/>
      <c r="EC15" s="646"/>
    </row>
    <row r="16" spans="2:143" ht="11.25" customHeight="1" x14ac:dyDescent="0.2">
      <c r="B16" s="600" t="s">
        <v>259</v>
      </c>
      <c r="C16" s="601"/>
      <c r="D16" s="601"/>
      <c r="E16" s="601"/>
      <c r="F16" s="601"/>
      <c r="G16" s="601"/>
      <c r="H16" s="601"/>
      <c r="I16" s="601"/>
      <c r="J16" s="601"/>
      <c r="K16" s="601"/>
      <c r="L16" s="601"/>
      <c r="M16" s="601"/>
      <c r="N16" s="601"/>
      <c r="O16" s="601"/>
      <c r="P16" s="601"/>
      <c r="Q16" s="602"/>
      <c r="R16" s="603" t="s">
        <v>141</v>
      </c>
      <c r="S16" s="606"/>
      <c r="T16" s="606"/>
      <c r="U16" s="606"/>
      <c r="V16" s="606"/>
      <c r="W16" s="606"/>
      <c r="X16" s="606"/>
      <c r="Y16" s="607"/>
      <c r="Z16" s="665" t="s">
        <v>141</v>
      </c>
      <c r="AA16" s="665"/>
      <c r="AB16" s="665"/>
      <c r="AC16" s="665"/>
      <c r="AD16" s="666" t="s">
        <v>141</v>
      </c>
      <c r="AE16" s="666"/>
      <c r="AF16" s="666"/>
      <c r="AG16" s="666"/>
      <c r="AH16" s="666"/>
      <c r="AI16" s="666"/>
      <c r="AJ16" s="666"/>
      <c r="AK16" s="666"/>
      <c r="AL16" s="608" t="s">
        <v>124</v>
      </c>
      <c r="AM16" s="609"/>
      <c r="AN16" s="609"/>
      <c r="AO16" s="667"/>
      <c r="AP16" s="600" t="s">
        <v>260</v>
      </c>
      <c r="AQ16" s="601"/>
      <c r="AR16" s="601"/>
      <c r="AS16" s="601"/>
      <c r="AT16" s="601"/>
      <c r="AU16" s="601"/>
      <c r="AV16" s="601"/>
      <c r="AW16" s="601"/>
      <c r="AX16" s="601"/>
      <c r="AY16" s="601"/>
      <c r="AZ16" s="601"/>
      <c r="BA16" s="601"/>
      <c r="BB16" s="601"/>
      <c r="BC16" s="601"/>
      <c r="BD16" s="601"/>
      <c r="BE16" s="601"/>
      <c r="BF16" s="602"/>
      <c r="BG16" s="603" t="s">
        <v>124</v>
      </c>
      <c r="BH16" s="606"/>
      <c r="BI16" s="606"/>
      <c r="BJ16" s="606"/>
      <c r="BK16" s="606"/>
      <c r="BL16" s="606"/>
      <c r="BM16" s="606"/>
      <c r="BN16" s="607"/>
      <c r="BO16" s="665" t="s">
        <v>124</v>
      </c>
      <c r="BP16" s="665"/>
      <c r="BQ16" s="665"/>
      <c r="BR16" s="665"/>
      <c r="BS16" s="611" t="s">
        <v>124</v>
      </c>
      <c r="BT16" s="606"/>
      <c r="BU16" s="606"/>
      <c r="BV16" s="606"/>
      <c r="BW16" s="606"/>
      <c r="BX16" s="606"/>
      <c r="BY16" s="606"/>
      <c r="BZ16" s="606"/>
      <c r="CA16" s="606"/>
      <c r="CB16" s="646"/>
      <c r="CD16" s="647" t="s">
        <v>261</v>
      </c>
      <c r="CE16" s="644"/>
      <c r="CF16" s="644"/>
      <c r="CG16" s="644"/>
      <c r="CH16" s="644"/>
      <c r="CI16" s="644"/>
      <c r="CJ16" s="644"/>
      <c r="CK16" s="644"/>
      <c r="CL16" s="644"/>
      <c r="CM16" s="644"/>
      <c r="CN16" s="644"/>
      <c r="CO16" s="644"/>
      <c r="CP16" s="644"/>
      <c r="CQ16" s="645"/>
      <c r="CR16" s="603" t="s">
        <v>124</v>
      </c>
      <c r="CS16" s="606"/>
      <c r="CT16" s="606"/>
      <c r="CU16" s="606"/>
      <c r="CV16" s="606"/>
      <c r="CW16" s="606"/>
      <c r="CX16" s="606"/>
      <c r="CY16" s="607"/>
      <c r="CZ16" s="665" t="s">
        <v>124</v>
      </c>
      <c r="DA16" s="665"/>
      <c r="DB16" s="665"/>
      <c r="DC16" s="665"/>
      <c r="DD16" s="611" t="s">
        <v>124</v>
      </c>
      <c r="DE16" s="606"/>
      <c r="DF16" s="606"/>
      <c r="DG16" s="606"/>
      <c r="DH16" s="606"/>
      <c r="DI16" s="606"/>
      <c r="DJ16" s="606"/>
      <c r="DK16" s="606"/>
      <c r="DL16" s="606"/>
      <c r="DM16" s="606"/>
      <c r="DN16" s="606"/>
      <c r="DO16" s="606"/>
      <c r="DP16" s="607"/>
      <c r="DQ16" s="611" t="s">
        <v>124</v>
      </c>
      <c r="DR16" s="606"/>
      <c r="DS16" s="606"/>
      <c r="DT16" s="606"/>
      <c r="DU16" s="606"/>
      <c r="DV16" s="606"/>
      <c r="DW16" s="606"/>
      <c r="DX16" s="606"/>
      <c r="DY16" s="606"/>
      <c r="DZ16" s="606"/>
      <c r="EA16" s="606"/>
      <c r="EB16" s="606"/>
      <c r="EC16" s="646"/>
    </row>
    <row r="17" spans="2:133" ht="11.25" customHeight="1" x14ac:dyDescent="0.2">
      <c r="B17" s="600" t="s">
        <v>262</v>
      </c>
      <c r="C17" s="601"/>
      <c r="D17" s="601"/>
      <c r="E17" s="601"/>
      <c r="F17" s="601"/>
      <c r="G17" s="601"/>
      <c r="H17" s="601"/>
      <c r="I17" s="601"/>
      <c r="J17" s="601"/>
      <c r="K17" s="601"/>
      <c r="L17" s="601"/>
      <c r="M17" s="601"/>
      <c r="N17" s="601"/>
      <c r="O17" s="601"/>
      <c r="P17" s="601"/>
      <c r="Q17" s="602"/>
      <c r="R17" s="603">
        <v>12</v>
      </c>
      <c r="S17" s="606"/>
      <c r="T17" s="606"/>
      <c r="U17" s="606"/>
      <c r="V17" s="606"/>
      <c r="W17" s="606"/>
      <c r="X17" s="606"/>
      <c r="Y17" s="607"/>
      <c r="Z17" s="665">
        <v>0</v>
      </c>
      <c r="AA17" s="665"/>
      <c r="AB17" s="665"/>
      <c r="AC17" s="665"/>
      <c r="AD17" s="666">
        <v>12</v>
      </c>
      <c r="AE17" s="666"/>
      <c r="AF17" s="666"/>
      <c r="AG17" s="666"/>
      <c r="AH17" s="666"/>
      <c r="AI17" s="666"/>
      <c r="AJ17" s="666"/>
      <c r="AK17" s="666"/>
      <c r="AL17" s="608">
        <v>0</v>
      </c>
      <c r="AM17" s="609"/>
      <c r="AN17" s="609"/>
      <c r="AO17" s="667"/>
      <c r="AP17" s="600" t="s">
        <v>263</v>
      </c>
      <c r="AQ17" s="601"/>
      <c r="AR17" s="601"/>
      <c r="AS17" s="601"/>
      <c r="AT17" s="601"/>
      <c r="AU17" s="601"/>
      <c r="AV17" s="601"/>
      <c r="AW17" s="601"/>
      <c r="AX17" s="601"/>
      <c r="AY17" s="601"/>
      <c r="AZ17" s="601"/>
      <c r="BA17" s="601"/>
      <c r="BB17" s="601"/>
      <c r="BC17" s="601"/>
      <c r="BD17" s="601"/>
      <c r="BE17" s="601"/>
      <c r="BF17" s="602"/>
      <c r="BG17" s="603" t="s">
        <v>124</v>
      </c>
      <c r="BH17" s="606"/>
      <c r="BI17" s="606"/>
      <c r="BJ17" s="606"/>
      <c r="BK17" s="606"/>
      <c r="BL17" s="606"/>
      <c r="BM17" s="606"/>
      <c r="BN17" s="607"/>
      <c r="BO17" s="665" t="s">
        <v>124</v>
      </c>
      <c r="BP17" s="665"/>
      <c r="BQ17" s="665"/>
      <c r="BR17" s="665"/>
      <c r="BS17" s="611" t="s">
        <v>124</v>
      </c>
      <c r="BT17" s="606"/>
      <c r="BU17" s="606"/>
      <c r="BV17" s="606"/>
      <c r="BW17" s="606"/>
      <c r="BX17" s="606"/>
      <c r="BY17" s="606"/>
      <c r="BZ17" s="606"/>
      <c r="CA17" s="606"/>
      <c r="CB17" s="646"/>
      <c r="CD17" s="647" t="s">
        <v>264</v>
      </c>
      <c r="CE17" s="644"/>
      <c r="CF17" s="644"/>
      <c r="CG17" s="644"/>
      <c r="CH17" s="644"/>
      <c r="CI17" s="644"/>
      <c r="CJ17" s="644"/>
      <c r="CK17" s="644"/>
      <c r="CL17" s="644"/>
      <c r="CM17" s="644"/>
      <c r="CN17" s="644"/>
      <c r="CO17" s="644"/>
      <c r="CP17" s="644"/>
      <c r="CQ17" s="645"/>
      <c r="CR17" s="603">
        <v>192290</v>
      </c>
      <c r="CS17" s="606"/>
      <c r="CT17" s="606"/>
      <c r="CU17" s="606"/>
      <c r="CV17" s="606"/>
      <c r="CW17" s="606"/>
      <c r="CX17" s="606"/>
      <c r="CY17" s="607"/>
      <c r="CZ17" s="665">
        <v>11.2</v>
      </c>
      <c r="DA17" s="665"/>
      <c r="DB17" s="665"/>
      <c r="DC17" s="665"/>
      <c r="DD17" s="611" t="s">
        <v>124</v>
      </c>
      <c r="DE17" s="606"/>
      <c r="DF17" s="606"/>
      <c r="DG17" s="606"/>
      <c r="DH17" s="606"/>
      <c r="DI17" s="606"/>
      <c r="DJ17" s="606"/>
      <c r="DK17" s="606"/>
      <c r="DL17" s="606"/>
      <c r="DM17" s="606"/>
      <c r="DN17" s="606"/>
      <c r="DO17" s="606"/>
      <c r="DP17" s="607"/>
      <c r="DQ17" s="611">
        <v>180129</v>
      </c>
      <c r="DR17" s="606"/>
      <c r="DS17" s="606"/>
      <c r="DT17" s="606"/>
      <c r="DU17" s="606"/>
      <c r="DV17" s="606"/>
      <c r="DW17" s="606"/>
      <c r="DX17" s="606"/>
      <c r="DY17" s="606"/>
      <c r="DZ17" s="606"/>
      <c r="EA17" s="606"/>
      <c r="EB17" s="606"/>
      <c r="EC17" s="646"/>
    </row>
    <row r="18" spans="2:133" ht="11.25" customHeight="1" x14ac:dyDescent="0.2">
      <c r="B18" s="600" t="s">
        <v>265</v>
      </c>
      <c r="C18" s="601"/>
      <c r="D18" s="601"/>
      <c r="E18" s="601"/>
      <c r="F18" s="601"/>
      <c r="G18" s="601"/>
      <c r="H18" s="601"/>
      <c r="I18" s="601"/>
      <c r="J18" s="601"/>
      <c r="K18" s="601"/>
      <c r="L18" s="601"/>
      <c r="M18" s="601"/>
      <c r="N18" s="601"/>
      <c r="O18" s="601"/>
      <c r="P18" s="601"/>
      <c r="Q18" s="602"/>
      <c r="R18" s="603">
        <v>851879</v>
      </c>
      <c r="S18" s="606"/>
      <c r="T18" s="606"/>
      <c r="U18" s="606"/>
      <c r="V18" s="606"/>
      <c r="W18" s="606"/>
      <c r="X18" s="606"/>
      <c r="Y18" s="607"/>
      <c r="Z18" s="665">
        <v>47.2</v>
      </c>
      <c r="AA18" s="665"/>
      <c r="AB18" s="665"/>
      <c r="AC18" s="665"/>
      <c r="AD18" s="666">
        <v>728408</v>
      </c>
      <c r="AE18" s="666"/>
      <c r="AF18" s="666"/>
      <c r="AG18" s="666"/>
      <c r="AH18" s="666"/>
      <c r="AI18" s="666"/>
      <c r="AJ18" s="666"/>
      <c r="AK18" s="666"/>
      <c r="AL18" s="608">
        <v>70.2</v>
      </c>
      <c r="AM18" s="609"/>
      <c r="AN18" s="609"/>
      <c r="AO18" s="667"/>
      <c r="AP18" s="600" t="s">
        <v>266</v>
      </c>
      <c r="AQ18" s="601"/>
      <c r="AR18" s="601"/>
      <c r="AS18" s="601"/>
      <c r="AT18" s="601"/>
      <c r="AU18" s="601"/>
      <c r="AV18" s="601"/>
      <c r="AW18" s="601"/>
      <c r="AX18" s="601"/>
      <c r="AY18" s="601"/>
      <c r="AZ18" s="601"/>
      <c r="BA18" s="601"/>
      <c r="BB18" s="601"/>
      <c r="BC18" s="601"/>
      <c r="BD18" s="601"/>
      <c r="BE18" s="601"/>
      <c r="BF18" s="602"/>
      <c r="BG18" s="603" t="s">
        <v>141</v>
      </c>
      <c r="BH18" s="606"/>
      <c r="BI18" s="606"/>
      <c r="BJ18" s="606"/>
      <c r="BK18" s="606"/>
      <c r="BL18" s="606"/>
      <c r="BM18" s="606"/>
      <c r="BN18" s="607"/>
      <c r="BO18" s="665" t="s">
        <v>124</v>
      </c>
      <c r="BP18" s="665"/>
      <c r="BQ18" s="665"/>
      <c r="BR18" s="665"/>
      <c r="BS18" s="611" t="s">
        <v>124</v>
      </c>
      <c r="BT18" s="606"/>
      <c r="BU18" s="606"/>
      <c r="BV18" s="606"/>
      <c r="BW18" s="606"/>
      <c r="BX18" s="606"/>
      <c r="BY18" s="606"/>
      <c r="BZ18" s="606"/>
      <c r="CA18" s="606"/>
      <c r="CB18" s="646"/>
      <c r="CD18" s="647" t="s">
        <v>267</v>
      </c>
      <c r="CE18" s="644"/>
      <c r="CF18" s="644"/>
      <c r="CG18" s="644"/>
      <c r="CH18" s="644"/>
      <c r="CI18" s="644"/>
      <c r="CJ18" s="644"/>
      <c r="CK18" s="644"/>
      <c r="CL18" s="644"/>
      <c r="CM18" s="644"/>
      <c r="CN18" s="644"/>
      <c r="CO18" s="644"/>
      <c r="CP18" s="644"/>
      <c r="CQ18" s="645"/>
      <c r="CR18" s="603" t="s">
        <v>124</v>
      </c>
      <c r="CS18" s="606"/>
      <c r="CT18" s="606"/>
      <c r="CU18" s="606"/>
      <c r="CV18" s="606"/>
      <c r="CW18" s="606"/>
      <c r="CX18" s="606"/>
      <c r="CY18" s="607"/>
      <c r="CZ18" s="665" t="s">
        <v>124</v>
      </c>
      <c r="DA18" s="665"/>
      <c r="DB18" s="665"/>
      <c r="DC18" s="665"/>
      <c r="DD18" s="611" t="s">
        <v>124</v>
      </c>
      <c r="DE18" s="606"/>
      <c r="DF18" s="606"/>
      <c r="DG18" s="606"/>
      <c r="DH18" s="606"/>
      <c r="DI18" s="606"/>
      <c r="DJ18" s="606"/>
      <c r="DK18" s="606"/>
      <c r="DL18" s="606"/>
      <c r="DM18" s="606"/>
      <c r="DN18" s="606"/>
      <c r="DO18" s="606"/>
      <c r="DP18" s="607"/>
      <c r="DQ18" s="611" t="s">
        <v>124</v>
      </c>
      <c r="DR18" s="606"/>
      <c r="DS18" s="606"/>
      <c r="DT18" s="606"/>
      <c r="DU18" s="606"/>
      <c r="DV18" s="606"/>
      <c r="DW18" s="606"/>
      <c r="DX18" s="606"/>
      <c r="DY18" s="606"/>
      <c r="DZ18" s="606"/>
      <c r="EA18" s="606"/>
      <c r="EB18" s="606"/>
      <c r="EC18" s="646"/>
    </row>
    <row r="19" spans="2:133" ht="11.25" customHeight="1" x14ac:dyDescent="0.2">
      <c r="B19" s="600" t="s">
        <v>268</v>
      </c>
      <c r="C19" s="601"/>
      <c r="D19" s="601"/>
      <c r="E19" s="601"/>
      <c r="F19" s="601"/>
      <c r="G19" s="601"/>
      <c r="H19" s="601"/>
      <c r="I19" s="601"/>
      <c r="J19" s="601"/>
      <c r="K19" s="601"/>
      <c r="L19" s="601"/>
      <c r="M19" s="601"/>
      <c r="N19" s="601"/>
      <c r="O19" s="601"/>
      <c r="P19" s="601"/>
      <c r="Q19" s="602"/>
      <c r="R19" s="603">
        <v>728408</v>
      </c>
      <c r="S19" s="606"/>
      <c r="T19" s="606"/>
      <c r="U19" s="606"/>
      <c r="V19" s="606"/>
      <c r="W19" s="606"/>
      <c r="X19" s="606"/>
      <c r="Y19" s="607"/>
      <c r="Z19" s="665">
        <v>40.4</v>
      </c>
      <c r="AA19" s="665"/>
      <c r="AB19" s="665"/>
      <c r="AC19" s="665"/>
      <c r="AD19" s="666">
        <v>728408</v>
      </c>
      <c r="AE19" s="666"/>
      <c r="AF19" s="666"/>
      <c r="AG19" s="666"/>
      <c r="AH19" s="666"/>
      <c r="AI19" s="666"/>
      <c r="AJ19" s="666"/>
      <c r="AK19" s="666"/>
      <c r="AL19" s="608">
        <v>70.2</v>
      </c>
      <c r="AM19" s="609"/>
      <c r="AN19" s="609"/>
      <c r="AO19" s="667"/>
      <c r="AP19" s="600" t="s">
        <v>269</v>
      </c>
      <c r="AQ19" s="601"/>
      <c r="AR19" s="601"/>
      <c r="AS19" s="601"/>
      <c r="AT19" s="601"/>
      <c r="AU19" s="601"/>
      <c r="AV19" s="601"/>
      <c r="AW19" s="601"/>
      <c r="AX19" s="601"/>
      <c r="AY19" s="601"/>
      <c r="AZ19" s="601"/>
      <c r="BA19" s="601"/>
      <c r="BB19" s="601"/>
      <c r="BC19" s="601"/>
      <c r="BD19" s="601"/>
      <c r="BE19" s="601"/>
      <c r="BF19" s="602"/>
      <c r="BG19" s="603" t="s">
        <v>124</v>
      </c>
      <c r="BH19" s="606"/>
      <c r="BI19" s="606"/>
      <c r="BJ19" s="606"/>
      <c r="BK19" s="606"/>
      <c r="BL19" s="606"/>
      <c r="BM19" s="606"/>
      <c r="BN19" s="607"/>
      <c r="BO19" s="665" t="s">
        <v>141</v>
      </c>
      <c r="BP19" s="665"/>
      <c r="BQ19" s="665"/>
      <c r="BR19" s="665"/>
      <c r="BS19" s="611" t="s">
        <v>141</v>
      </c>
      <c r="BT19" s="606"/>
      <c r="BU19" s="606"/>
      <c r="BV19" s="606"/>
      <c r="BW19" s="606"/>
      <c r="BX19" s="606"/>
      <c r="BY19" s="606"/>
      <c r="BZ19" s="606"/>
      <c r="CA19" s="606"/>
      <c r="CB19" s="646"/>
      <c r="CD19" s="647" t="s">
        <v>270</v>
      </c>
      <c r="CE19" s="644"/>
      <c r="CF19" s="644"/>
      <c r="CG19" s="644"/>
      <c r="CH19" s="644"/>
      <c r="CI19" s="644"/>
      <c r="CJ19" s="644"/>
      <c r="CK19" s="644"/>
      <c r="CL19" s="644"/>
      <c r="CM19" s="644"/>
      <c r="CN19" s="644"/>
      <c r="CO19" s="644"/>
      <c r="CP19" s="644"/>
      <c r="CQ19" s="645"/>
      <c r="CR19" s="603" t="s">
        <v>124</v>
      </c>
      <c r="CS19" s="606"/>
      <c r="CT19" s="606"/>
      <c r="CU19" s="606"/>
      <c r="CV19" s="606"/>
      <c r="CW19" s="606"/>
      <c r="CX19" s="606"/>
      <c r="CY19" s="607"/>
      <c r="CZ19" s="665" t="s">
        <v>124</v>
      </c>
      <c r="DA19" s="665"/>
      <c r="DB19" s="665"/>
      <c r="DC19" s="665"/>
      <c r="DD19" s="611" t="s">
        <v>141</v>
      </c>
      <c r="DE19" s="606"/>
      <c r="DF19" s="606"/>
      <c r="DG19" s="606"/>
      <c r="DH19" s="606"/>
      <c r="DI19" s="606"/>
      <c r="DJ19" s="606"/>
      <c r="DK19" s="606"/>
      <c r="DL19" s="606"/>
      <c r="DM19" s="606"/>
      <c r="DN19" s="606"/>
      <c r="DO19" s="606"/>
      <c r="DP19" s="607"/>
      <c r="DQ19" s="611" t="s">
        <v>124</v>
      </c>
      <c r="DR19" s="606"/>
      <c r="DS19" s="606"/>
      <c r="DT19" s="606"/>
      <c r="DU19" s="606"/>
      <c r="DV19" s="606"/>
      <c r="DW19" s="606"/>
      <c r="DX19" s="606"/>
      <c r="DY19" s="606"/>
      <c r="DZ19" s="606"/>
      <c r="EA19" s="606"/>
      <c r="EB19" s="606"/>
      <c r="EC19" s="646"/>
    </row>
    <row r="20" spans="2:133" ht="11.25" customHeight="1" x14ac:dyDescent="0.2">
      <c r="B20" s="600" t="s">
        <v>271</v>
      </c>
      <c r="C20" s="601"/>
      <c r="D20" s="601"/>
      <c r="E20" s="601"/>
      <c r="F20" s="601"/>
      <c r="G20" s="601"/>
      <c r="H20" s="601"/>
      <c r="I20" s="601"/>
      <c r="J20" s="601"/>
      <c r="K20" s="601"/>
      <c r="L20" s="601"/>
      <c r="M20" s="601"/>
      <c r="N20" s="601"/>
      <c r="O20" s="601"/>
      <c r="P20" s="601"/>
      <c r="Q20" s="602"/>
      <c r="R20" s="603">
        <v>123471</v>
      </c>
      <c r="S20" s="606"/>
      <c r="T20" s="606"/>
      <c r="U20" s="606"/>
      <c r="V20" s="606"/>
      <c r="W20" s="606"/>
      <c r="X20" s="606"/>
      <c r="Y20" s="607"/>
      <c r="Z20" s="665">
        <v>6.8</v>
      </c>
      <c r="AA20" s="665"/>
      <c r="AB20" s="665"/>
      <c r="AC20" s="665"/>
      <c r="AD20" s="666" t="s">
        <v>124</v>
      </c>
      <c r="AE20" s="666"/>
      <c r="AF20" s="666"/>
      <c r="AG20" s="666"/>
      <c r="AH20" s="666"/>
      <c r="AI20" s="666"/>
      <c r="AJ20" s="666"/>
      <c r="AK20" s="666"/>
      <c r="AL20" s="608" t="s">
        <v>141</v>
      </c>
      <c r="AM20" s="609"/>
      <c r="AN20" s="609"/>
      <c r="AO20" s="667"/>
      <c r="AP20" s="600" t="s">
        <v>272</v>
      </c>
      <c r="AQ20" s="601"/>
      <c r="AR20" s="601"/>
      <c r="AS20" s="601"/>
      <c r="AT20" s="601"/>
      <c r="AU20" s="601"/>
      <c r="AV20" s="601"/>
      <c r="AW20" s="601"/>
      <c r="AX20" s="601"/>
      <c r="AY20" s="601"/>
      <c r="AZ20" s="601"/>
      <c r="BA20" s="601"/>
      <c r="BB20" s="601"/>
      <c r="BC20" s="601"/>
      <c r="BD20" s="601"/>
      <c r="BE20" s="601"/>
      <c r="BF20" s="602"/>
      <c r="BG20" s="603" t="s">
        <v>124</v>
      </c>
      <c r="BH20" s="606"/>
      <c r="BI20" s="606"/>
      <c r="BJ20" s="606"/>
      <c r="BK20" s="606"/>
      <c r="BL20" s="606"/>
      <c r="BM20" s="606"/>
      <c r="BN20" s="607"/>
      <c r="BO20" s="665" t="s">
        <v>124</v>
      </c>
      <c r="BP20" s="665"/>
      <c r="BQ20" s="665"/>
      <c r="BR20" s="665"/>
      <c r="BS20" s="611" t="s">
        <v>124</v>
      </c>
      <c r="BT20" s="606"/>
      <c r="BU20" s="606"/>
      <c r="BV20" s="606"/>
      <c r="BW20" s="606"/>
      <c r="BX20" s="606"/>
      <c r="BY20" s="606"/>
      <c r="BZ20" s="606"/>
      <c r="CA20" s="606"/>
      <c r="CB20" s="646"/>
      <c r="CD20" s="647" t="s">
        <v>273</v>
      </c>
      <c r="CE20" s="644"/>
      <c r="CF20" s="644"/>
      <c r="CG20" s="644"/>
      <c r="CH20" s="644"/>
      <c r="CI20" s="644"/>
      <c r="CJ20" s="644"/>
      <c r="CK20" s="644"/>
      <c r="CL20" s="644"/>
      <c r="CM20" s="644"/>
      <c r="CN20" s="644"/>
      <c r="CO20" s="644"/>
      <c r="CP20" s="644"/>
      <c r="CQ20" s="645"/>
      <c r="CR20" s="603">
        <v>1714543</v>
      </c>
      <c r="CS20" s="606"/>
      <c r="CT20" s="606"/>
      <c r="CU20" s="606"/>
      <c r="CV20" s="606"/>
      <c r="CW20" s="606"/>
      <c r="CX20" s="606"/>
      <c r="CY20" s="607"/>
      <c r="CZ20" s="665">
        <v>100</v>
      </c>
      <c r="DA20" s="665"/>
      <c r="DB20" s="665"/>
      <c r="DC20" s="665"/>
      <c r="DD20" s="611">
        <v>367156</v>
      </c>
      <c r="DE20" s="606"/>
      <c r="DF20" s="606"/>
      <c r="DG20" s="606"/>
      <c r="DH20" s="606"/>
      <c r="DI20" s="606"/>
      <c r="DJ20" s="606"/>
      <c r="DK20" s="606"/>
      <c r="DL20" s="606"/>
      <c r="DM20" s="606"/>
      <c r="DN20" s="606"/>
      <c r="DO20" s="606"/>
      <c r="DP20" s="607"/>
      <c r="DQ20" s="611">
        <v>1165641</v>
      </c>
      <c r="DR20" s="606"/>
      <c r="DS20" s="606"/>
      <c r="DT20" s="606"/>
      <c r="DU20" s="606"/>
      <c r="DV20" s="606"/>
      <c r="DW20" s="606"/>
      <c r="DX20" s="606"/>
      <c r="DY20" s="606"/>
      <c r="DZ20" s="606"/>
      <c r="EA20" s="606"/>
      <c r="EB20" s="606"/>
      <c r="EC20" s="646"/>
    </row>
    <row r="21" spans="2:133" ht="11.25" customHeight="1" x14ac:dyDescent="0.2">
      <c r="B21" s="600" t="s">
        <v>274</v>
      </c>
      <c r="C21" s="601"/>
      <c r="D21" s="601"/>
      <c r="E21" s="601"/>
      <c r="F21" s="601"/>
      <c r="G21" s="601"/>
      <c r="H21" s="601"/>
      <c r="I21" s="601"/>
      <c r="J21" s="601"/>
      <c r="K21" s="601"/>
      <c r="L21" s="601"/>
      <c r="M21" s="601"/>
      <c r="N21" s="601"/>
      <c r="O21" s="601"/>
      <c r="P21" s="601"/>
      <c r="Q21" s="602"/>
      <c r="R21" s="603" t="s">
        <v>141</v>
      </c>
      <c r="S21" s="606"/>
      <c r="T21" s="606"/>
      <c r="U21" s="606"/>
      <c r="V21" s="606"/>
      <c r="W21" s="606"/>
      <c r="X21" s="606"/>
      <c r="Y21" s="607"/>
      <c r="Z21" s="665" t="s">
        <v>141</v>
      </c>
      <c r="AA21" s="665"/>
      <c r="AB21" s="665"/>
      <c r="AC21" s="665"/>
      <c r="AD21" s="666" t="s">
        <v>141</v>
      </c>
      <c r="AE21" s="666"/>
      <c r="AF21" s="666"/>
      <c r="AG21" s="666"/>
      <c r="AH21" s="666"/>
      <c r="AI21" s="666"/>
      <c r="AJ21" s="666"/>
      <c r="AK21" s="666"/>
      <c r="AL21" s="608" t="s">
        <v>124</v>
      </c>
      <c r="AM21" s="609"/>
      <c r="AN21" s="609"/>
      <c r="AO21" s="667"/>
      <c r="AP21" s="711" t="s">
        <v>275</v>
      </c>
      <c r="AQ21" s="718"/>
      <c r="AR21" s="718"/>
      <c r="AS21" s="718"/>
      <c r="AT21" s="718"/>
      <c r="AU21" s="718"/>
      <c r="AV21" s="718"/>
      <c r="AW21" s="718"/>
      <c r="AX21" s="718"/>
      <c r="AY21" s="718"/>
      <c r="AZ21" s="718"/>
      <c r="BA21" s="718"/>
      <c r="BB21" s="718"/>
      <c r="BC21" s="718"/>
      <c r="BD21" s="718"/>
      <c r="BE21" s="718"/>
      <c r="BF21" s="713"/>
      <c r="BG21" s="603" t="s">
        <v>124</v>
      </c>
      <c r="BH21" s="606"/>
      <c r="BI21" s="606"/>
      <c r="BJ21" s="606"/>
      <c r="BK21" s="606"/>
      <c r="BL21" s="606"/>
      <c r="BM21" s="606"/>
      <c r="BN21" s="607"/>
      <c r="BO21" s="665" t="s">
        <v>124</v>
      </c>
      <c r="BP21" s="665"/>
      <c r="BQ21" s="665"/>
      <c r="BR21" s="665"/>
      <c r="BS21" s="611" t="s">
        <v>141</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2">
      <c r="B22" s="600" t="s">
        <v>276</v>
      </c>
      <c r="C22" s="601"/>
      <c r="D22" s="601"/>
      <c r="E22" s="601"/>
      <c r="F22" s="601"/>
      <c r="G22" s="601"/>
      <c r="H22" s="601"/>
      <c r="I22" s="601"/>
      <c r="J22" s="601"/>
      <c r="K22" s="601"/>
      <c r="L22" s="601"/>
      <c r="M22" s="601"/>
      <c r="N22" s="601"/>
      <c r="O22" s="601"/>
      <c r="P22" s="601"/>
      <c r="Q22" s="602"/>
      <c r="R22" s="603">
        <v>1146954</v>
      </c>
      <c r="S22" s="606"/>
      <c r="T22" s="606"/>
      <c r="U22" s="606"/>
      <c r="V22" s="606"/>
      <c r="W22" s="606"/>
      <c r="X22" s="606"/>
      <c r="Y22" s="607"/>
      <c r="Z22" s="665">
        <v>63.5</v>
      </c>
      <c r="AA22" s="665"/>
      <c r="AB22" s="665"/>
      <c r="AC22" s="665"/>
      <c r="AD22" s="666">
        <v>1023483</v>
      </c>
      <c r="AE22" s="666"/>
      <c r="AF22" s="666"/>
      <c r="AG22" s="666"/>
      <c r="AH22" s="666"/>
      <c r="AI22" s="666"/>
      <c r="AJ22" s="666"/>
      <c r="AK22" s="666"/>
      <c r="AL22" s="608">
        <v>98.7</v>
      </c>
      <c r="AM22" s="609"/>
      <c r="AN22" s="609"/>
      <c r="AO22" s="667"/>
      <c r="AP22" s="711" t="s">
        <v>277</v>
      </c>
      <c r="AQ22" s="718"/>
      <c r="AR22" s="718"/>
      <c r="AS22" s="718"/>
      <c r="AT22" s="718"/>
      <c r="AU22" s="718"/>
      <c r="AV22" s="718"/>
      <c r="AW22" s="718"/>
      <c r="AX22" s="718"/>
      <c r="AY22" s="718"/>
      <c r="AZ22" s="718"/>
      <c r="BA22" s="718"/>
      <c r="BB22" s="718"/>
      <c r="BC22" s="718"/>
      <c r="BD22" s="718"/>
      <c r="BE22" s="718"/>
      <c r="BF22" s="713"/>
      <c r="BG22" s="603" t="s">
        <v>124</v>
      </c>
      <c r="BH22" s="606"/>
      <c r="BI22" s="606"/>
      <c r="BJ22" s="606"/>
      <c r="BK22" s="606"/>
      <c r="BL22" s="606"/>
      <c r="BM22" s="606"/>
      <c r="BN22" s="607"/>
      <c r="BO22" s="665" t="s">
        <v>141</v>
      </c>
      <c r="BP22" s="665"/>
      <c r="BQ22" s="665"/>
      <c r="BR22" s="665"/>
      <c r="BS22" s="611" t="s">
        <v>124</v>
      </c>
      <c r="BT22" s="606"/>
      <c r="BU22" s="606"/>
      <c r="BV22" s="606"/>
      <c r="BW22" s="606"/>
      <c r="BX22" s="606"/>
      <c r="BY22" s="606"/>
      <c r="BZ22" s="606"/>
      <c r="CA22" s="606"/>
      <c r="CB22" s="646"/>
      <c r="CD22" s="720" t="s">
        <v>278</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2">
      <c r="B23" s="600" t="s">
        <v>279</v>
      </c>
      <c r="C23" s="601"/>
      <c r="D23" s="601"/>
      <c r="E23" s="601"/>
      <c r="F23" s="601"/>
      <c r="G23" s="601"/>
      <c r="H23" s="601"/>
      <c r="I23" s="601"/>
      <c r="J23" s="601"/>
      <c r="K23" s="601"/>
      <c r="L23" s="601"/>
      <c r="M23" s="601"/>
      <c r="N23" s="601"/>
      <c r="O23" s="601"/>
      <c r="P23" s="601"/>
      <c r="Q23" s="602"/>
      <c r="R23" s="603" t="s">
        <v>141</v>
      </c>
      <c r="S23" s="606"/>
      <c r="T23" s="606"/>
      <c r="U23" s="606"/>
      <c r="V23" s="606"/>
      <c r="W23" s="606"/>
      <c r="X23" s="606"/>
      <c r="Y23" s="607"/>
      <c r="Z23" s="665" t="s">
        <v>124</v>
      </c>
      <c r="AA23" s="665"/>
      <c r="AB23" s="665"/>
      <c r="AC23" s="665"/>
      <c r="AD23" s="666" t="s">
        <v>141</v>
      </c>
      <c r="AE23" s="666"/>
      <c r="AF23" s="666"/>
      <c r="AG23" s="666"/>
      <c r="AH23" s="666"/>
      <c r="AI23" s="666"/>
      <c r="AJ23" s="666"/>
      <c r="AK23" s="666"/>
      <c r="AL23" s="608" t="s">
        <v>141</v>
      </c>
      <c r="AM23" s="609"/>
      <c r="AN23" s="609"/>
      <c r="AO23" s="667"/>
      <c r="AP23" s="711" t="s">
        <v>280</v>
      </c>
      <c r="AQ23" s="718"/>
      <c r="AR23" s="718"/>
      <c r="AS23" s="718"/>
      <c r="AT23" s="718"/>
      <c r="AU23" s="718"/>
      <c r="AV23" s="718"/>
      <c r="AW23" s="718"/>
      <c r="AX23" s="718"/>
      <c r="AY23" s="718"/>
      <c r="AZ23" s="718"/>
      <c r="BA23" s="718"/>
      <c r="BB23" s="718"/>
      <c r="BC23" s="718"/>
      <c r="BD23" s="718"/>
      <c r="BE23" s="718"/>
      <c r="BF23" s="713"/>
      <c r="BG23" s="603" t="s">
        <v>141</v>
      </c>
      <c r="BH23" s="606"/>
      <c r="BI23" s="606"/>
      <c r="BJ23" s="606"/>
      <c r="BK23" s="606"/>
      <c r="BL23" s="606"/>
      <c r="BM23" s="606"/>
      <c r="BN23" s="607"/>
      <c r="BO23" s="665" t="s">
        <v>124</v>
      </c>
      <c r="BP23" s="665"/>
      <c r="BQ23" s="665"/>
      <c r="BR23" s="665"/>
      <c r="BS23" s="611" t="s">
        <v>141</v>
      </c>
      <c r="BT23" s="606"/>
      <c r="BU23" s="606"/>
      <c r="BV23" s="606"/>
      <c r="BW23" s="606"/>
      <c r="BX23" s="606"/>
      <c r="BY23" s="606"/>
      <c r="BZ23" s="606"/>
      <c r="CA23" s="606"/>
      <c r="CB23" s="646"/>
      <c r="CD23" s="720" t="s">
        <v>220</v>
      </c>
      <c r="CE23" s="721"/>
      <c r="CF23" s="721"/>
      <c r="CG23" s="721"/>
      <c r="CH23" s="721"/>
      <c r="CI23" s="721"/>
      <c r="CJ23" s="721"/>
      <c r="CK23" s="721"/>
      <c r="CL23" s="721"/>
      <c r="CM23" s="721"/>
      <c r="CN23" s="721"/>
      <c r="CO23" s="721"/>
      <c r="CP23" s="721"/>
      <c r="CQ23" s="722"/>
      <c r="CR23" s="720" t="s">
        <v>281</v>
      </c>
      <c r="CS23" s="721"/>
      <c r="CT23" s="721"/>
      <c r="CU23" s="721"/>
      <c r="CV23" s="721"/>
      <c r="CW23" s="721"/>
      <c r="CX23" s="721"/>
      <c r="CY23" s="722"/>
      <c r="CZ23" s="720" t="s">
        <v>282</v>
      </c>
      <c r="DA23" s="721"/>
      <c r="DB23" s="721"/>
      <c r="DC23" s="722"/>
      <c r="DD23" s="720" t="s">
        <v>283</v>
      </c>
      <c r="DE23" s="721"/>
      <c r="DF23" s="721"/>
      <c r="DG23" s="721"/>
      <c r="DH23" s="721"/>
      <c r="DI23" s="721"/>
      <c r="DJ23" s="721"/>
      <c r="DK23" s="722"/>
      <c r="DL23" s="729" t="s">
        <v>284</v>
      </c>
      <c r="DM23" s="730"/>
      <c r="DN23" s="730"/>
      <c r="DO23" s="730"/>
      <c r="DP23" s="730"/>
      <c r="DQ23" s="730"/>
      <c r="DR23" s="730"/>
      <c r="DS23" s="730"/>
      <c r="DT23" s="730"/>
      <c r="DU23" s="730"/>
      <c r="DV23" s="731"/>
      <c r="DW23" s="720" t="s">
        <v>285</v>
      </c>
      <c r="DX23" s="721"/>
      <c r="DY23" s="721"/>
      <c r="DZ23" s="721"/>
      <c r="EA23" s="721"/>
      <c r="EB23" s="721"/>
      <c r="EC23" s="722"/>
    </row>
    <row r="24" spans="2:133" ht="11.25" customHeight="1" x14ac:dyDescent="0.2">
      <c r="B24" s="600" t="s">
        <v>286</v>
      </c>
      <c r="C24" s="601"/>
      <c r="D24" s="601"/>
      <c r="E24" s="601"/>
      <c r="F24" s="601"/>
      <c r="G24" s="601"/>
      <c r="H24" s="601"/>
      <c r="I24" s="601"/>
      <c r="J24" s="601"/>
      <c r="K24" s="601"/>
      <c r="L24" s="601"/>
      <c r="M24" s="601"/>
      <c r="N24" s="601"/>
      <c r="O24" s="601"/>
      <c r="P24" s="601"/>
      <c r="Q24" s="602"/>
      <c r="R24" s="603">
        <v>4402</v>
      </c>
      <c r="S24" s="606"/>
      <c r="T24" s="606"/>
      <c r="U24" s="606"/>
      <c r="V24" s="606"/>
      <c r="W24" s="606"/>
      <c r="X24" s="606"/>
      <c r="Y24" s="607"/>
      <c r="Z24" s="665">
        <v>0.2</v>
      </c>
      <c r="AA24" s="665"/>
      <c r="AB24" s="665"/>
      <c r="AC24" s="665"/>
      <c r="AD24" s="666" t="s">
        <v>124</v>
      </c>
      <c r="AE24" s="666"/>
      <c r="AF24" s="666"/>
      <c r="AG24" s="666"/>
      <c r="AH24" s="666"/>
      <c r="AI24" s="666"/>
      <c r="AJ24" s="666"/>
      <c r="AK24" s="666"/>
      <c r="AL24" s="608" t="s">
        <v>124</v>
      </c>
      <c r="AM24" s="609"/>
      <c r="AN24" s="609"/>
      <c r="AO24" s="667"/>
      <c r="AP24" s="711" t="s">
        <v>287</v>
      </c>
      <c r="AQ24" s="718"/>
      <c r="AR24" s="718"/>
      <c r="AS24" s="718"/>
      <c r="AT24" s="718"/>
      <c r="AU24" s="718"/>
      <c r="AV24" s="718"/>
      <c r="AW24" s="718"/>
      <c r="AX24" s="718"/>
      <c r="AY24" s="718"/>
      <c r="AZ24" s="718"/>
      <c r="BA24" s="718"/>
      <c r="BB24" s="718"/>
      <c r="BC24" s="718"/>
      <c r="BD24" s="718"/>
      <c r="BE24" s="718"/>
      <c r="BF24" s="713"/>
      <c r="BG24" s="603" t="s">
        <v>124</v>
      </c>
      <c r="BH24" s="606"/>
      <c r="BI24" s="606"/>
      <c r="BJ24" s="606"/>
      <c r="BK24" s="606"/>
      <c r="BL24" s="606"/>
      <c r="BM24" s="606"/>
      <c r="BN24" s="607"/>
      <c r="BO24" s="665" t="s">
        <v>124</v>
      </c>
      <c r="BP24" s="665"/>
      <c r="BQ24" s="665"/>
      <c r="BR24" s="665"/>
      <c r="BS24" s="611" t="s">
        <v>124</v>
      </c>
      <c r="BT24" s="606"/>
      <c r="BU24" s="606"/>
      <c r="BV24" s="606"/>
      <c r="BW24" s="606"/>
      <c r="BX24" s="606"/>
      <c r="BY24" s="606"/>
      <c r="BZ24" s="606"/>
      <c r="CA24" s="606"/>
      <c r="CB24" s="646"/>
      <c r="CD24" s="674" t="s">
        <v>288</v>
      </c>
      <c r="CE24" s="675"/>
      <c r="CF24" s="675"/>
      <c r="CG24" s="675"/>
      <c r="CH24" s="675"/>
      <c r="CI24" s="675"/>
      <c r="CJ24" s="675"/>
      <c r="CK24" s="675"/>
      <c r="CL24" s="675"/>
      <c r="CM24" s="675"/>
      <c r="CN24" s="675"/>
      <c r="CO24" s="675"/>
      <c r="CP24" s="675"/>
      <c r="CQ24" s="676"/>
      <c r="CR24" s="668">
        <v>531077</v>
      </c>
      <c r="CS24" s="669"/>
      <c r="CT24" s="669"/>
      <c r="CU24" s="669"/>
      <c r="CV24" s="669"/>
      <c r="CW24" s="669"/>
      <c r="CX24" s="669"/>
      <c r="CY24" s="715"/>
      <c r="CZ24" s="716">
        <v>31</v>
      </c>
      <c r="DA24" s="685"/>
      <c r="DB24" s="685"/>
      <c r="DC24" s="719"/>
      <c r="DD24" s="714">
        <v>478191</v>
      </c>
      <c r="DE24" s="669"/>
      <c r="DF24" s="669"/>
      <c r="DG24" s="669"/>
      <c r="DH24" s="669"/>
      <c r="DI24" s="669"/>
      <c r="DJ24" s="669"/>
      <c r="DK24" s="715"/>
      <c r="DL24" s="714">
        <v>475908</v>
      </c>
      <c r="DM24" s="669"/>
      <c r="DN24" s="669"/>
      <c r="DO24" s="669"/>
      <c r="DP24" s="669"/>
      <c r="DQ24" s="669"/>
      <c r="DR24" s="669"/>
      <c r="DS24" s="669"/>
      <c r="DT24" s="669"/>
      <c r="DU24" s="669"/>
      <c r="DV24" s="715"/>
      <c r="DW24" s="716">
        <v>44.1</v>
      </c>
      <c r="DX24" s="685"/>
      <c r="DY24" s="685"/>
      <c r="DZ24" s="685"/>
      <c r="EA24" s="685"/>
      <c r="EB24" s="685"/>
      <c r="EC24" s="717"/>
    </row>
    <row r="25" spans="2:133" ht="11.25" customHeight="1" x14ac:dyDescent="0.2">
      <c r="B25" s="600" t="s">
        <v>289</v>
      </c>
      <c r="C25" s="601"/>
      <c r="D25" s="601"/>
      <c r="E25" s="601"/>
      <c r="F25" s="601"/>
      <c r="G25" s="601"/>
      <c r="H25" s="601"/>
      <c r="I25" s="601"/>
      <c r="J25" s="601"/>
      <c r="K25" s="601"/>
      <c r="L25" s="601"/>
      <c r="M25" s="601"/>
      <c r="N25" s="601"/>
      <c r="O25" s="601"/>
      <c r="P25" s="601"/>
      <c r="Q25" s="602"/>
      <c r="R25" s="603">
        <v>25990</v>
      </c>
      <c r="S25" s="606"/>
      <c r="T25" s="606"/>
      <c r="U25" s="606"/>
      <c r="V25" s="606"/>
      <c r="W25" s="606"/>
      <c r="X25" s="606"/>
      <c r="Y25" s="607"/>
      <c r="Z25" s="665">
        <v>1.4</v>
      </c>
      <c r="AA25" s="665"/>
      <c r="AB25" s="665"/>
      <c r="AC25" s="665"/>
      <c r="AD25" s="666" t="s">
        <v>124</v>
      </c>
      <c r="AE25" s="666"/>
      <c r="AF25" s="666"/>
      <c r="AG25" s="666"/>
      <c r="AH25" s="666"/>
      <c r="AI25" s="666"/>
      <c r="AJ25" s="666"/>
      <c r="AK25" s="666"/>
      <c r="AL25" s="608" t="s">
        <v>141</v>
      </c>
      <c r="AM25" s="609"/>
      <c r="AN25" s="609"/>
      <c r="AO25" s="667"/>
      <c r="AP25" s="711" t="s">
        <v>290</v>
      </c>
      <c r="AQ25" s="718"/>
      <c r="AR25" s="718"/>
      <c r="AS25" s="718"/>
      <c r="AT25" s="718"/>
      <c r="AU25" s="718"/>
      <c r="AV25" s="718"/>
      <c r="AW25" s="718"/>
      <c r="AX25" s="718"/>
      <c r="AY25" s="718"/>
      <c r="AZ25" s="718"/>
      <c r="BA25" s="718"/>
      <c r="BB25" s="718"/>
      <c r="BC25" s="718"/>
      <c r="BD25" s="718"/>
      <c r="BE25" s="718"/>
      <c r="BF25" s="713"/>
      <c r="BG25" s="603" t="s">
        <v>124</v>
      </c>
      <c r="BH25" s="606"/>
      <c r="BI25" s="606"/>
      <c r="BJ25" s="606"/>
      <c r="BK25" s="606"/>
      <c r="BL25" s="606"/>
      <c r="BM25" s="606"/>
      <c r="BN25" s="607"/>
      <c r="BO25" s="665" t="s">
        <v>124</v>
      </c>
      <c r="BP25" s="665"/>
      <c r="BQ25" s="665"/>
      <c r="BR25" s="665"/>
      <c r="BS25" s="611" t="s">
        <v>124</v>
      </c>
      <c r="BT25" s="606"/>
      <c r="BU25" s="606"/>
      <c r="BV25" s="606"/>
      <c r="BW25" s="606"/>
      <c r="BX25" s="606"/>
      <c r="BY25" s="606"/>
      <c r="BZ25" s="606"/>
      <c r="CA25" s="606"/>
      <c r="CB25" s="646"/>
      <c r="CD25" s="647" t="s">
        <v>291</v>
      </c>
      <c r="CE25" s="644"/>
      <c r="CF25" s="644"/>
      <c r="CG25" s="644"/>
      <c r="CH25" s="644"/>
      <c r="CI25" s="644"/>
      <c r="CJ25" s="644"/>
      <c r="CK25" s="644"/>
      <c r="CL25" s="644"/>
      <c r="CM25" s="644"/>
      <c r="CN25" s="644"/>
      <c r="CO25" s="644"/>
      <c r="CP25" s="644"/>
      <c r="CQ25" s="645"/>
      <c r="CR25" s="603">
        <v>299301</v>
      </c>
      <c r="CS25" s="604"/>
      <c r="CT25" s="604"/>
      <c r="CU25" s="604"/>
      <c r="CV25" s="604"/>
      <c r="CW25" s="604"/>
      <c r="CX25" s="604"/>
      <c r="CY25" s="605"/>
      <c r="CZ25" s="608">
        <v>17.5</v>
      </c>
      <c r="DA25" s="637"/>
      <c r="DB25" s="637"/>
      <c r="DC25" s="638"/>
      <c r="DD25" s="611">
        <v>286188</v>
      </c>
      <c r="DE25" s="604"/>
      <c r="DF25" s="604"/>
      <c r="DG25" s="604"/>
      <c r="DH25" s="604"/>
      <c r="DI25" s="604"/>
      <c r="DJ25" s="604"/>
      <c r="DK25" s="605"/>
      <c r="DL25" s="611">
        <v>286038</v>
      </c>
      <c r="DM25" s="604"/>
      <c r="DN25" s="604"/>
      <c r="DO25" s="604"/>
      <c r="DP25" s="604"/>
      <c r="DQ25" s="604"/>
      <c r="DR25" s="604"/>
      <c r="DS25" s="604"/>
      <c r="DT25" s="604"/>
      <c r="DU25" s="604"/>
      <c r="DV25" s="605"/>
      <c r="DW25" s="608">
        <v>26.5</v>
      </c>
      <c r="DX25" s="637"/>
      <c r="DY25" s="637"/>
      <c r="DZ25" s="637"/>
      <c r="EA25" s="637"/>
      <c r="EB25" s="637"/>
      <c r="EC25" s="639"/>
    </row>
    <row r="26" spans="2:133" ht="11.25" customHeight="1" x14ac:dyDescent="0.2">
      <c r="B26" s="600" t="s">
        <v>292</v>
      </c>
      <c r="C26" s="601"/>
      <c r="D26" s="601"/>
      <c r="E26" s="601"/>
      <c r="F26" s="601"/>
      <c r="G26" s="601"/>
      <c r="H26" s="601"/>
      <c r="I26" s="601"/>
      <c r="J26" s="601"/>
      <c r="K26" s="601"/>
      <c r="L26" s="601"/>
      <c r="M26" s="601"/>
      <c r="N26" s="601"/>
      <c r="O26" s="601"/>
      <c r="P26" s="601"/>
      <c r="Q26" s="602"/>
      <c r="R26" s="603">
        <v>920</v>
      </c>
      <c r="S26" s="606"/>
      <c r="T26" s="606"/>
      <c r="U26" s="606"/>
      <c r="V26" s="606"/>
      <c r="W26" s="606"/>
      <c r="X26" s="606"/>
      <c r="Y26" s="607"/>
      <c r="Z26" s="665">
        <v>0.1</v>
      </c>
      <c r="AA26" s="665"/>
      <c r="AB26" s="665"/>
      <c r="AC26" s="665"/>
      <c r="AD26" s="666" t="s">
        <v>124</v>
      </c>
      <c r="AE26" s="666"/>
      <c r="AF26" s="666"/>
      <c r="AG26" s="666"/>
      <c r="AH26" s="666"/>
      <c r="AI26" s="666"/>
      <c r="AJ26" s="666"/>
      <c r="AK26" s="666"/>
      <c r="AL26" s="608" t="s">
        <v>124</v>
      </c>
      <c r="AM26" s="609"/>
      <c r="AN26" s="609"/>
      <c r="AO26" s="667"/>
      <c r="AP26" s="711" t="s">
        <v>293</v>
      </c>
      <c r="AQ26" s="712"/>
      <c r="AR26" s="712"/>
      <c r="AS26" s="712"/>
      <c r="AT26" s="712"/>
      <c r="AU26" s="712"/>
      <c r="AV26" s="712"/>
      <c r="AW26" s="712"/>
      <c r="AX26" s="712"/>
      <c r="AY26" s="712"/>
      <c r="AZ26" s="712"/>
      <c r="BA26" s="712"/>
      <c r="BB26" s="712"/>
      <c r="BC26" s="712"/>
      <c r="BD26" s="712"/>
      <c r="BE26" s="712"/>
      <c r="BF26" s="713"/>
      <c r="BG26" s="603" t="s">
        <v>141</v>
      </c>
      <c r="BH26" s="606"/>
      <c r="BI26" s="606"/>
      <c r="BJ26" s="606"/>
      <c r="BK26" s="606"/>
      <c r="BL26" s="606"/>
      <c r="BM26" s="606"/>
      <c r="BN26" s="607"/>
      <c r="BO26" s="665" t="s">
        <v>141</v>
      </c>
      <c r="BP26" s="665"/>
      <c r="BQ26" s="665"/>
      <c r="BR26" s="665"/>
      <c r="BS26" s="611" t="s">
        <v>124</v>
      </c>
      <c r="BT26" s="606"/>
      <c r="BU26" s="606"/>
      <c r="BV26" s="606"/>
      <c r="BW26" s="606"/>
      <c r="BX26" s="606"/>
      <c r="BY26" s="606"/>
      <c r="BZ26" s="606"/>
      <c r="CA26" s="606"/>
      <c r="CB26" s="646"/>
      <c r="CD26" s="647" t="s">
        <v>294</v>
      </c>
      <c r="CE26" s="644"/>
      <c r="CF26" s="644"/>
      <c r="CG26" s="644"/>
      <c r="CH26" s="644"/>
      <c r="CI26" s="644"/>
      <c r="CJ26" s="644"/>
      <c r="CK26" s="644"/>
      <c r="CL26" s="644"/>
      <c r="CM26" s="644"/>
      <c r="CN26" s="644"/>
      <c r="CO26" s="644"/>
      <c r="CP26" s="644"/>
      <c r="CQ26" s="645"/>
      <c r="CR26" s="603">
        <v>167929</v>
      </c>
      <c r="CS26" s="606"/>
      <c r="CT26" s="606"/>
      <c r="CU26" s="606"/>
      <c r="CV26" s="606"/>
      <c r="CW26" s="606"/>
      <c r="CX26" s="606"/>
      <c r="CY26" s="607"/>
      <c r="CZ26" s="608">
        <v>9.8000000000000007</v>
      </c>
      <c r="DA26" s="637"/>
      <c r="DB26" s="637"/>
      <c r="DC26" s="638"/>
      <c r="DD26" s="611">
        <v>155558</v>
      </c>
      <c r="DE26" s="606"/>
      <c r="DF26" s="606"/>
      <c r="DG26" s="606"/>
      <c r="DH26" s="606"/>
      <c r="DI26" s="606"/>
      <c r="DJ26" s="606"/>
      <c r="DK26" s="607"/>
      <c r="DL26" s="611" t="s">
        <v>124</v>
      </c>
      <c r="DM26" s="606"/>
      <c r="DN26" s="606"/>
      <c r="DO26" s="606"/>
      <c r="DP26" s="606"/>
      <c r="DQ26" s="606"/>
      <c r="DR26" s="606"/>
      <c r="DS26" s="606"/>
      <c r="DT26" s="606"/>
      <c r="DU26" s="606"/>
      <c r="DV26" s="607"/>
      <c r="DW26" s="608" t="s">
        <v>124</v>
      </c>
      <c r="DX26" s="637"/>
      <c r="DY26" s="637"/>
      <c r="DZ26" s="637"/>
      <c r="EA26" s="637"/>
      <c r="EB26" s="637"/>
      <c r="EC26" s="639"/>
    </row>
    <row r="27" spans="2:133" ht="11.25" customHeight="1" x14ac:dyDescent="0.2">
      <c r="B27" s="600" t="s">
        <v>295</v>
      </c>
      <c r="C27" s="601"/>
      <c r="D27" s="601"/>
      <c r="E27" s="601"/>
      <c r="F27" s="601"/>
      <c r="G27" s="601"/>
      <c r="H27" s="601"/>
      <c r="I27" s="601"/>
      <c r="J27" s="601"/>
      <c r="K27" s="601"/>
      <c r="L27" s="601"/>
      <c r="M27" s="601"/>
      <c r="N27" s="601"/>
      <c r="O27" s="601"/>
      <c r="P27" s="601"/>
      <c r="Q27" s="602"/>
      <c r="R27" s="603">
        <v>101944</v>
      </c>
      <c r="S27" s="606"/>
      <c r="T27" s="606"/>
      <c r="U27" s="606"/>
      <c r="V27" s="606"/>
      <c r="W27" s="606"/>
      <c r="X27" s="606"/>
      <c r="Y27" s="607"/>
      <c r="Z27" s="665">
        <v>5.6</v>
      </c>
      <c r="AA27" s="665"/>
      <c r="AB27" s="665"/>
      <c r="AC27" s="665"/>
      <c r="AD27" s="666" t="s">
        <v>124</v>
      </c>
      <c r="AE27" s="666"/>
      <c r="AF27" s="666"/>
      <c r="AG27" s="666"/>
      <c r="AH27" s="666"/>
      <c r="AI27" s="666"/>
      <c r="AJ27" s="666"/>
      <c r="AK27" s="666"/>
      <c r="AL27" s="608" t="s">
        <v>124</v>
      </c>
      <c r="AM27" s="609"/>
      <c r="AN27" s="609"/>
      <c r="AO27" s="667"/>
      <c r="AP27" s="600" t="s">
        <v>296</v>
      </c>
      <c r="AQ27" s="601"/>
      <c r="AR27" s="601"/>
      <c r="AS27" s="601"/>
      <c r="AT27" s="601"/>
      <c r="AU27" s="601"/>
      <c r="AV27" s="601"/>
      <c r="AW27" s="601"/>
      <c r="AX27" s="601"/>
      <c r="AY27" s="601"/>
      <c r="AZ27" s="601"/>
      <c r="BA27" s="601"/>
      <c r="BB27" s="601"/>
      <c r="BC27" s="601"/>
      <c r="BD27" s="601"/>
      <c r="BE27" s="601"/>
      <c r="BF27" s="602"/>
      <c r="BG27" s="603">
        <v>257793</v>
      </c>
      <c r="BH27" s="606"/>
      <c r="BI27" s="606"/>
      <c r="BJ27" s="606"/>
      <c r="BK27" s="606"/>
      <c r="BL27" s="606"/>
      <c r="BM27" s="606"/>
      <c r="BN27" s="607"/>
      <c r="BO27" s="665">
        <v>100</v>
      </c>
      <c r="BP27" s="665"/>
      <c r="BQ27" s="665"/>
      <c r="BR27" s="665"/>
      <c r="BS27" s="611">
        <v>30805</v>
      </c>
      <c r="BT27" s="606"/>
      <c r="BU27" s="606"/>
      <c r="BV27" s="606"/>
      <c r="BW27" s="606"/>
      <c r="BX27" s="606"/>
      <c r="BY27" s="606"/>
      <c r="BZ27" s="606"/>
      <c r="CA27" s="606"/>
      <c r="CB27" s="646"/>
      <c r="CD27" s="647" t="s">
        <v>297</v>
      </c>
      <c r="CE27" s="644"/>
      <c r="CF27" s="644"/>
      <c r="CG27" s="644"/>
      <c r="CH27" s="644"/>
      <c r="CI27" s="644"/>
      <c r="CJ27" s="644"/>
      <c r="CK27" s="644"/>
      <c r="CL27" s="644"/>
      <c r="CM27" s="644"/>
      <c r="CN27" s="644"/>
      <c r="CO27" s="644"/>
      <c r="CP27" s="644"/>
      <c r="CQ27" s="645"/>
      <c r="CR27" s="603">
        <v>39486</v>
      </c>
      <c r="CS27" s="604"/>
      <c r="CT27" s="604"/>
      <c r="CU27" s="604"/>
      <c r="CV27" s="604"/>
      <c r="CW27" s="604"/>
      <c r="CX27" s="604"/>
      <c r="CY27" s="605"/>
      <c r="CZ27" s="608">
        <v>2.2999999999999998</v>
      </c>
      <c r="DA27" s="637"/>
      <c r="DB27" s="637"/>
      <c r="DC27" s="638"/>
      <c r="DD27" s="611">
        <v>11874</v>
      </c>
      <c r="DE27" s="604"/>
      <c r="DF27" s="604"/>
      <c r="DG27" s="604"/>
      <c r="DH27" s="604"/>
      <c r="DI27" s="604"/>
      <c r="DJ27" s="604"/>
      <c r="DK27" s="605"/>
      <c r="DL27" s="611">
        <v>9741</v>
      </c>
      <c r="DM27" s="604"/>
      <c r="DN27" s="604"/>
      <c r="DO27" s="604"/>
      <c r="DP27" s="604"/>
      <c r="DQ27" s="604"/>
      <c r="DR27" s="604"/>
      <c r="DS27" s="604"/>
      <c r="DT27" s="604"/>
      <c r="DU27" s="604"/>
      <c r="DV27" s="605"/>
      <c r="DW27" s="608">
        <v>0.9</v>
      </c>
      <c r="DX27" s="637"/>
      <c r="DY27" s="637"/>
      <c r="DZ27" s="637"/>
      <c r="EA27" s="637"/>
      <c r="EB27" s="637"/>
      <c r="EC27" s="639"/>
    </row>
    <row r="28" spans="2:133" ht="11.25" customHeight="1" x14ac:dyDescent="0.2">
      <c r="B28" s="708" t="s">
        <v>298</v>
      </c>
      <c r="C28" s="709"/>
      <c r="D28" s="709"/>
      <c r="E28" s="709"/>
      <c r="F28" s="709"/>
      <c r="G28" s="709"/>
      <c r="H28" s="709"/>
      <c r="I28" s="709"/>
      <c r="J28" s="709"/>
      <c r="K28" s="709"/>
      <c r="L28" s="709"/>
      <c r="M28" s="709"/>
      <c r="N28" s="709"/>
      <c r="O28" s="709"/>
      <c r="P28" s="709"/>
      <c r="Q28" s="710"/>
      <c r="R28" s="603" t="s">
        <v>141</v>
      </c>
      <c r="S28" s="606"/>
      <c r="T28" s="606"/>
      <c r="U28" s="606"/>
      <c r="V28" s="606"/>
      <c r="W28" s="606"/>
      <c r="X28" s="606"/>
      <c r="Y28" s="607"/>
      <c r="Z28" s="665" t="s">
        <v>141</v>
      </c>
      <c r="AA28" s="665"/>
      <c r="AB28" s="665"/>
      <c r="AC28" s="665"/>
      <c r="AD28" s="666" t="s">
        <v>124</v>
      </c>
      <c r="AE28" s="666"/>
      <c r="AF28" s="666"/>
      <c r="AG28" s="666"/>
      <c r="AH28" s="666"/>
      <c r="AI28" s="666"/>
      <c r="AJ28" s="666"/>
      <c r="AK28" s="666"/>
      <c r="AL28" s="608" t="s">
        <v>124</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299</v>
      </c>
      <c r="CE28" s="644"/>
      <c r="CF28" s="644"/>
      <c r="CG28" s="644"/>
      <c r="CH28" s="644"/>
      <c r="CI28" s="644"/>
      <c r="CJ28" s="644"/>
      <c r="CK28" s="644"/>
      <c r="CL28" s="644"/>
      <c r="CM28" s="644"/>
      <c r="CN28" s="644"/>
      <c r="CO28" s="644"/>
      <c r="CP28" s="644"/>
      <c r="CQ28" s="645"/>
      <c r="CR28" s="603">
        <v>192290</v>
      </c>
      <c r="CS28" s="606"/>
      <c r="CT28" s="606"/>
      <c r="CU28" s="606"/>
      <c r="CV28" s="606"/>
      <c r="CW28" s="606"/>
      <c r="CX28" s="606"/>
      <c r="CY28" s="607"/>
      <c r="CZ28" s="608">
        <v>11.2</v>
      </c>
      <c r="DA28" s="637"/>
      <c r="DB28" s="637"/>
      <c r="DC28" s="638"/>
      <c r="DD28" s="611">
        <v>180129</v>
      </c>
      <c r="DE28" s="606"/>
      <c r="DF28" s="606"/>
      <c r="DG28" s="606"/>
      <c r="DH28" s="606"/>
      <c r="DI28" s="606"/>
      <c r="DJ28" s="606"/>
      <c r="DK28" s="607"/>
      <c r="DL28" s="611">
        <v>180129</v>
      </c>
      <c r="DM28" s="606"/>
      <c r="DN28" s="606"/>
      <c r="DO28" s="606"/>
      <c r="DP28" s="606"/>
      <c r="DQ28" s="606"/>
      <c r="DR28" s="606"/>
      <c r="DS28" s="606"/>
      <c r="DT28" s="606"/>
      <c r="DU28" s="606"/>
      <c r="DV28" s="607"/>
      <c r="DW28" s="608">
        <v>16.7</v>
      </c>
      <c r="DX28" s="637"/>
      <c r="DY28" s="637"/>
      <c r="DZ28" s="637"/>
      <c r="EA28" s="637"/>
      <c r="EB28" s="637"/>
      <c r="EC28" s="639"/>
    </row>
    <row r="29" spans="2:133" ht="11.25" customHeight="1" x14ac:dyDescent="0.2">
      <c r="B29" s="600" t="s">
        <v>300</v>
      </c>
      <c r="C29" s="601"/>
      <c r="D29" s="601"/>
      <c r="E29" s="601"/>
      <c r="F29" s="601"/>
      <c r="G29" s="601"/>
      <c r="H29" s="601"/>
      <c r="I29" s="601"/>
      <c r="J29" s="601"/>
      <c r="K29" s="601"/>
      <c r="L29" s="601"/>
      <c r="M29" s="601"/>
      <c r="N29" s="601"/>
      <c r="O29" s="601"/>
      <c r="P29" s="601"/>
      <c r="Q29" s="602"/>
      <c r="R29" s="603">
        <v>76915</v>
      </c>
      <c r="S29" s="606"/>
      <c r="T29" s="606"/>
      <c r="U29" s="606"/>
      <c r="V29" s="606"/>
      <c r="W29" s="606"/>
      <c r="X29" s="606"/>
      <c r="Y29" s="607"/>
      <c r="Z29" s="665">
        <v>4.3</v>
      </c>
      <c r="AA29" s="665"/>
      <c r="AB29" s="665"/>
      <c r="AC29" s="665"/>
      <c r="AD29" s="666" t="s">
        <v>141</v>
      </c>
      <c r="AE29" s="666"/>
      <c r="AF29" s="666"/>
      <c r="AG29" s="666"/>
      <c r="AH29" s="666"/>
      <c r="AI29" s="666"/>
      <c r="AJ29" s="666"/>
      <c r="AK29" s="666"/>
      <c r="AL29" s="608" t="s">
        <v>124</v>
      </c>
      <c r="AM29" s="609"/>
      <c r="AN29" s="609"/>
      <c r="AO29" s="667"/>
      <c r="AP29" s="677" t="s">
        <v>220</v>
      </c>
      <c r="AQ29" s="678"/>
      <c r="AR29" s="678"/>
      <c r="AS29" s="678"/>
      <c r="AT29" s="678"/>
      <c r="AU29" s="678"/>
      <c r="AV29" s="678"/>
      <c r="AW29" s="678"/>
      <c r="AX29" s="678"/>
      <c r="AY29" s="678"/>
      <c r="AZ29" s="678"/>
      <c r="BA29" s="678"/>
      <c r="BB29" s="678"/>
      <c r="BC29" s="678"/>
      <c r="BD29" s="678"/>
      <c r="BE29" s="678"/>
      <c r="BF29" s="679"/>
      <c r="BG29" s="677" t="s">
        <v>301</v>
      </c>
      <c r="BH29" s="705"/>
      <c r="BI29" s="705"/>
      <c r="BJ29" s="705"/>
      <c r="BK29" s="705"/>
      <c r="BL29" s="705"/>
      <c r="BM29" s="705"/>
      <c r="BN29" s="705"/>
      <c r="BO29" s="705"/>
      <c r="BP29" s="705"/>
      <c r="BQ29" s="706"/>
      <c r="BR29" s="677" t="s">
        <v>302</v>
      </c>
      <c r="BS29" s="705"/>
      <c r="BT29" s="705"/>
      <c r="BU29" s="705"/>
      <c r="BV29" s="705"/>
      <c r="BW29" s="705"/>
      <c r="BX29" s="705"/>
      <c r="BY29" s="705"/>
      <c r="BZ29" s="705"/>
      <c r="CA29" s="705"/>
      <c r="CB29" s="706"/>
      <c r="CD29" s="687" t="s">
        <v>303</v>
      </c>
      <c r="CE29" s="688"/>
      <c r="CF29" s="647" t="s">
        <v>304</v>
      </c>
      <c r="CG29" s="644"/>
      <c r="CH29" s="644"/>
      <c r="CI29" s="644"/>
      <c r="CJ29" s="644"/>
      <c r="CK29" s="644"/>
      <c r="CL29" s="644"/>
      <c r="CM29" s="644"/>
      <c r="CN29" s="644"/>
      <c r="CO29" s="644"/>
      <c r="CP29" s="644"/>
      <c r="CQ29" s="645"/>
      <c r="CR29" s="603">
        <v>192269</v>
      </c>
      <c r="CS29" s="604"/>
      <c r="CT29" s="604"/>
      <c r="CU29" s="604"/>
      <c r="CV29" s="604"/>
      <c r="CW29" s="604"/>
      <c r="CX29" s="604"/>
      <c r="CY29" s="605"/>
      <c r="CZ29" s="608">
        <v>11.2</v>
      </c>
      <c r="DA29" s="637"/>
      <c r="DB29" s="637"/>
      <c r="DC29" s="638"/>
      <c r="DD29" s="611">
        <v>180108</v>
      </c>
      <c r="DE29" s="604"/>
      <c r="DF29" s="604"/>
      <c r="DG29" s="604"/>
      <c r="DH29" s="604"/>
      <c r="DI29" s="604"/>
      <c r="DJ29" s="604"/>
      <c r="DK29" s="605"/>
      <c r="DL29" s="611">
        <v>180108</v>
      </c>
      <c r="DM29" s="604"/>
      <c r="DN29" s="604"/>
      <c r="DO29" s="604"/>
      <c r="DP29" s="604"/>
      <c r="DQ29" s="604"/>
      <c r="DR29" s="604"/>
      <c r="DS29" s="604"/>
      <c r="DT29" s="604"/>
      <c r="DU29" s="604"/>
      <c r="DV29" s="605"/>
      <c r="DW29" s="608">
        <v>16.7</v>
      </c>
      <c r="DX29" s="637"/>
      <c r="DY29" s="637"/>
      <c r="DZ29" s="637"/>
      <c r="EA29" s="637"/>
      <c r="EB29" s="637"/>
      <c r="EC29" s="639"/>
    </row>
    <row r="30" spans="2:133" ht="11.25" customHeight="1" x14ac:dyDescent="0.2">
      <c r="B30" s="600" t="s">
        <v>305</v>
      </c>
      <c r="C30" s="601"/>
      <c r="D30" s="601"/>
      <c r="E30" s="601"/>
      <c r="F30" s="601"/>
      <c r="G30" s="601"/>
      <c r="H30" s="601"/>
      <c r="I30" s="601"/>
      <c r="J30" s="601"/>
      <c r="K30" s="601"/>
      <c r="L30" s="601"/>
      <c r="M30" s="601"/>
      <c r="N30" s="601"/>
      <c r="O30" s="601"/>
      <c r="P30" s="601"/>
      <c r="Q30" s="602"/>
      <c r="R30" s="603">
        <v>15675</v>
      </c>
      <c r="S30" s="606"/>
      <c r="T30" s="606"/>
      <c r="U30" s="606"/>
      <c r="V30" s="606"/>
      <c r="W30" s="606"/>
      <c r="X30" s="606"/>
      <c r="Y30" s="607"/>
      <c r="Z30" s="665">
        <v>0.9</v>
      </c>
      <c r="AA30" s="665"/>
      <c r="AB30" s="665"/>
      <c r="AC30" s="665"/>
      <c r="AD30" s="666">
        <v>7280</v>
      </c>
      <c r="AE30" s="666"/>
      <c r="AF30" s="666"/>
      <c r="AG30" s="666"/>
      <c r="AH30" s="666"/>
      <c r="AI30" s="666"/>
      <c r="AJ30" s="666"/>
      <c r="AK30" s="666"/>
      <c r="AL30" s="608">
        <v>0.7</v>
      </c>
      <c r="AM30" s="609"/>
      <c r="AN30" s="609"/>
      <c r="AO30" s="667"/>
      <c r="AP30" s="693" t="s">
        <v>306</v>
      </c>
      <c r="AQ30" s="694"/>
      <c r="AR30" s="694"/>
      <c r="AS30" s="694"/>
      <c r="AT30" s="699" t="s">
        <v>307</v>
      </c>
      <c r="AU30" s="206"/>
      <c r="AV30" s="206"/>
      <c r="AW30" s="206"/>
      <c r="AX30" s="702" t="s">
        <v>182</v>
      </c>
      <c r="AY30" s="703"/>
      <c r="AZ30" s="703"/>
      <c r="BA30" s="703"/>
      <c r="BB30" s="703"/>
      <c r="BC30" s="703"/>
      <c r="BD30" s="703"/>
      <c r="BE30" s="703"/>
      <c r="BF30" s="704"/>
      <c r="BG30" s="683">
        <v>99.6</v>
      </c>
      <c r="BH30" s="684"/>
      <c r="BI30" s="684"/>
      <c r="BJ30" s="684"/>
      <c r="BK30" s="684"/>
      <c r="BL30" s="684"/>
      <c r="BM30" s="685">
        <v>98.2</v>
      </c>
      <c r="BN30" s="684"/>
      <c r="BO30" s="684"/>
      <c r="BP30" s="684"/>
      <c r="BQ30" s="686"/>
      <c r="BR30" s="683">
        <v>99.5</v>
      </c>
      <c r="BS30" s="684"/>
      <c r="BT30" s="684"/>
      <c r="BU30" s="684"/>
      <c r="BV30" s="684"/>
      <c r="BW30" s="684"/>
      <c r="BX30" s="685">
        <v>98.3</v>
      </c>
      <c r="BY30" s="684"/>
      <c r="BZ30" s="684"/>
      <c r="CA30" s="684"/>
      <c r="CB30" s="686"/>
      <c r="CD30" s="689"/>
      <c r="CE30" s="690"/>
      <c r="CF30" s="647" t="s">
        <v>308</v>
      </c>
      <c r="CG30" s="644"/>
      <c r="CH30" s="644"/>
      <c r="CI30" s="644"/>
      <c r="CJ30" s="644"/>
      <c r="CK30" s="644"/>
      <c r="CL30" s="644"/>
      <c r="CM30" s="644"/>
      <c r="CN30" s="644"/>
      <c r="CO30" s="644"/>
      <c r="CP30" s="644"/>
      <c r="CQ30" s="645"/>
      <c r="CR30" s="603">
        <v>183232</v>
      </c>
      <c r="CS30" s="606"/>
      <c r="CT30" s="606"/>
      <c r="CU30" s="606"/>
      <c r="CV30" s="606"/>
      <c r="CW30" s="606"/>
      <c r="CX30" s="606"/>
      <c r="CY30" s="607"/>
      <c r="CZ30" s="608">
        <v>10.7</v>
      </c>
      <c r="DA30" s="637"/>
      <c r="DB30" s="637"/>
      <c r="DC30" s="638"/>
      <c r="DD30" s="611">
        <v>171190</v>
      </c>
      <c r="DE30" s="606"/>
      <c r="DF30" s="606"/>
      <c r="DG30" s="606"/>
      <c r="DH30" s="606"/>
      <c r="DI30" s="606"/>
      <c r="DJ30" s="606"/>
      <c r="DK30" s="607"/>
      <c r="DL30" s="611">
        <v>171190</v>
      </c>
      <c r="DM30" s="606"/>
      <c r="DN30" s="606"/>
      <c r="DO30" s="606"/>
      <c r="DP30" s="606"/>
      <c r="DQ30" s="606"/>
      <c r="DR30" s="606"/>
      <c r="DS30" s="606"/>
      <c r="DT30" s="606"/>
      <c r="DU30" s="606"/>
      <c r="DV30" s="607"/>
      <c r="DW30" s="608">
        <v>15.9</v>
      </c>
      <c r="DX30" s="637"/>
      <c r="DY30" s="637"/>
      <c r="DZ30" s="637"/>
      <c r="EA30" s="637"/>
      <c r="EB30" s="637"/>
      <c r="EC30" s="639"/>
    </row>
    <row r="31" spans="2:133" ht="11.25" customHeight="1" x14ac:dyDescent="0.2">
      <c r="B31" s="600" t="s">
        <v>309</v>
      </c>
      <c r="C31" s="601"/>
      <c r="D31" s="601"/>
      <c r="E31" s="601"/>
      <c r="F31" s="601"/>
      <c r="G31" s="601"/>
      <c r="H31" s="601"/>
      <c r="I31" s="601"/>
      <c r="J31" s="601"/>
      <c r="K31" s="601"/>
      <c r="L31" s="601"/>
      <c r="M31" s="601"/>
      <c r="N31" s="601"/>
      <c r="O31" s="601"/>
      <c r="P31" s="601"/>
      <c r="Q31" s="602"/>
      <c r="R31" s="603">
        <v>1916</v>
      </c>
      <c r="S31" s="606"/>
      <c r="T31" s="606"/>
      <c r="U31" s="606"/>
      <c r="V31" s="606"/>
      <c r="W31" s="606"/>
      <c r="X31" s="606"/>
      <c r="Y31" s="607"/>
      <c r="Z31" s="665">
        <v>0.1</v>
      </c>
      <c r="AA31" s="665"/>
      <c r="AB31" s="665"/>
      <c r="AC31" s="665"/>
      <c r="AD31" s="666" t="s">
        <v>141</v>
      </c>
      <c r="AE31" s="666"/>
      <c r="AF31" s="666"/>
      <c r="AG31" s="666"/>
      <c r="AH31" s="666"/>
      <c r="AI31" s="666"/>
      <c r="AJ31" s="666"/>
      <c r="AK31" s="666"/>
      <c r="AL31" s="608" t="s">
        <v>124</v>
      </c>
      <c r="AM31" s="609"/>
      <c r="AN31" s="609"/>
      <c r="AO31" s="667"/>
      <c r="AP31" s="695"/>
      <c r="AQ31" s="696"/>
      <c r="AR31" s="696"/>
      <c r="AS31" s="696"/>
      <c r="AT31" s="700"/>
      <c r="AU31" s="205" t="s">
        <v>310</v>
      </c>
      <c r="AV31" s="205"/>
      <c r="AW31" s="205"/>
      <c r="AX31" s="600" t="s">
        <v>311</v>
      </c>
      <c r="AY31" s="601"/>
      <c r="AZ31" s="601"/>
      <c r="BA31" s="601"/>
      <c r="BB31" s="601"/>
      <c r="BC31" s="601"/>
      <c r="BD31" s="601"/>
      <c r="BE31" s="601"/>
      <c r="BF31" s="602"/>
      <c r="BG31" s="681">
        <v>99.7</v>
      </c>
      <c r="BH31" s="604"/>
      <c r="BI31" s="604"/>
      <c r="BJ31" s="604"/>
      <c r="BK31" s="604"/>
      <c r="BL31" s="604"/>
      <c r="BM31" s="609">
        <v>97.8</v>
      </c>
      <c r="BN31" s="682"/>
      <c r="BO31" s="682"/>
      <c r="BP31" s="682"/>
      <c r="BQ31" s="643"/>
      <c r="BR31" s="681">
        <v>99.6</v>
      </c>
      <c r="BS31" s="604"/>
      <c r="BT31" s="604"/>
      <c r="BU31" s="604"/>
      <c r="BV31" s="604"/>
      <c r="BW31" s="604"/>
      <c r="BX31" s="609">
        <v>97.3</v>
      </c>
      <c r="BY31" s="682"/>
      <c r="BZ31" s="682"/>
      <c r="CA31" s="682"/>
      <c r="CB31" s="643"/>
      <c r="CD31" s="689"/>
      <c r="CE31" s="690"/>
      <c r="CF31" s="647" t="s">
        <v>312</v>
      </c>
      <c r="CG31" s="644"/>
      <c r="CH31" s="644"/>
      <c r="CI31" s="644"/>
      <c r="CJ31" s="644"/>
      <c r="CK31" s="644"/>
      <c r="CL31" s="644"/>
      <c r="CM31" s="644"/>
      <c r="CN31" s="644"/>
      <c r="CO31" s="644"/>
      <c r="CP31" s="644"/>
      <c r="CQ31" s="645"/>
      <c r="CR31" s="603">
        <v>9037</v>
      </c>
      <c r="CS31" s="604"/>
      <c r="CT31" s="604"/>
      <c r="CU31" s="604"/>
      <c r="CV31" s="604"/>
      <c r="CW31" s="604"/>
      <c r="CX31" s="604"/>
      <c r="CY31" s="605"/>
      <c r="CZ31" s="608">
        <v>0.5</v>
      </c>
      <c r="DA31" s="637"/>
      <c r="DB31" s="637"/>
      <c r="DC31" s="638"/>
      <c r="DD31" s="611">
        <v>8918</v>
      </c>
      <c r="DE31" s="604"/>
      <c r="DF31" s="604"/>
      <c r="DG31" s="604"/>
      <c r="DH31" s="604"/>
      <c r="DI31" s="604"/>
      <c r="DJ31" s="604"/>
      <c r="DK31" s="605"/>
      <c r="DL31" s="611">
        <v>8918</v>
      </c>
      <c r="DM31" s="604"/>
      <c r="DN31" s="604"/>
      <c r="DO31" s="604"/>
      <c r="DP31" s="604"/>
      <c r="DQ31" s="604"/>
      <c r="DR31" s="604"/>
      <c r="DS31" s="604"/>
      <c r="DT31" s="604"/>
      <c r="DU31" s="604"/>
      <c r="DV31" s="605"/>
      <c r="DW31" s="608">
        <v>0.8</v>
      </c>
      <c r="DX31" s="637"/>
      <c r="DY31" s="637"/>
      <c r="DZ31" s="637"/>
      <c r="EA31" s="637"/>
      <c r="EB31" s="637"/>
      <c r="EC31" s="639"/>
    </row>
    <row r="32" spans="2:133" ht="11.25" customHeight="1" x14ac:dyDescent="0.2">
      <c r="B32" s="600" t="s">
        <v>313</v>
      </c>
      <c r="C32" s="601"/>
      <c r="D32" s="601"/>
      <c r="E32" s="601"/>
      <c r="F32" s="601"/>
      <c r="G32" s="601"/>
      <c r="H32" s="601"/>
      <c r="I32" s="601"/>
      <c r="J32" s="601"/>
      <c r="K32" s="601"/>
      <c r="L32" s="601"/>
      <c r="M32" s="601"/>
      <c r="N32" s="601"/>
      <c r="O32" s="601"/>
      <c r="P32" s="601"/>
      <c r="Q32" s="602"/>
      <c r="R32" s="603">
        <v>10052</v>
      </c>
      <c r="S32" s="606"/>
      <c r="T32" s="606"/>
      <c r="U32" s="606"/>
      <c r="V32" s="606"/>
      <c r="W32" s="606"/>
      <c r="X32" s="606"/>
      <c r="Y32" s="607"/>
      <c r="Z32" s="665">
        <v>0.6</v>
      </c>
      <c r="AA32" s="665"/>
      <c r="AB32" s="665"/>
      <c r="AC32" s="665"/>
      <c r="AD32" s="666" t="s">
        <v>124</v>
      </c>
      <c r="AE32" s="666"/>
      <c r="AF32" s="666"/>
      <c r="AG32" s="666"/>
      <c r="AH32" s="666"/>
      <c r="AI32" s="666"/>
      <c r="AJ32" s="666"/>
      <c r="AK32" s="666"/>
      <c r="AL32" s="608" t="s">
        <v>124</v>
      </c>
      <c r="AM32" s="609"/>
      <c r="AN32" s="609"/>
      <c r="AO32" s="667"/>
      <c r="AP32" s="697"/>
      <c r="AQ32" s="698"/>
      <c r="AR32" s="698"/>
      <c r="AS32" s="698"/>
      <c r="AT32" s="701"/>
      <c r="AU32" s="207"/>
      <c r="AV32" s="207"/>
      <c r="AW32" s="207"/>
      <c r="AX32" s="615" t="s">
        <v>314</v>
      </c>
      <c r="AY32" s="616"/>
      <c r="AZ32" s="616"/>
      <c r="BA32" s="616"/>
      <c r="BB32" s="616"/>
      <c r="BC32" s="616"/>
      <c r="BD32" s="616"/>
      <c r="BE32" s="616"/>
      <c r="BF32" s="617"/>
      <c r="BG32" s="680">
        <v>99.5</v>
      </c>
      <c r="BH32" s="619"/>
      <c r="BI32" s="619"/>
      <c r="BJ32" s="619"/>
      <c r="BK32" s="619"/>
      <c r="BL32" s="619"/>
      <c r="BM32" s="663">
        <v>98.3</v>
      </c>
      <c r="BN32" s="619"/>
      <c r="BO32" s="619"/>
      <c r="BP32" s="619"/>
      <c r="BQ32" s="656"/>
      <c r="BR32" s="680">
        <v>99.5</v>
      </c>
      <c r="BS32" s="619"/>
      <c r="BT32" s="619"/>
      <c r="BU32" s="619"/>
      <c r="BV32" s="619"/>
      <c r="BW32" s="619"/>
      <c r="BX32" s="663">
        <v>98.5</v>
      </c>
      <c r="BY32" s="619"/>
      <c r="BZ32" s="619"/>
      <c r="CA32" s="619"/>
      <c r="CB32" s="656"/>
      <c r="CD32" s="691"/>
      <c r="CE32" s="692"/>
      <c r="CF32" s="647" t="s">
        <v>315</v>
      </c>
      <c r="CG32" s="644"/>
      <c r="CH32" s="644"/>
      <c r="CI32" s="644"/>
      <c r="CJ32" s="644"/>
      <c r="CK32" s="644"/>
      <c r="CL32" s="644"/>
      <c r="CM32" s="644"/>
      <c r="CN32" s="644"/>
      <c r="CO32" s="644"/>
      <c r="CP32" s="644"/>
      <c r="CQ32" s="645"/>
      <c r="CR32" s="603">
        <v>21</v>
      </c>
      <c r="CS32" s="606"/>
      <c r="CT32" s="606"/>
      <c r="CU32" s="606"/>
      <c r="CV32" s="606"/>
      <c r="CW32" s="606"/>
      <c r="CX32" s="606"/>
      <c r="CY32" s="607"/>
      <c r="CZ32" s="608">
        <v>0</v>
      </c>
      <c r="DA32" s="637"/>
      <c r="DB32" s="637"/>
      <c r="DC32" s="638"/>
      <c r="DD32" s="611">
        <v>21</v>
      </c>
      <c r="DE32" s="606"/>
      <c r="DF32" s="606"/>
      <c r="DG32" s="606"/>
      <c r="DH32" s="606"/>
      <c r="DI32" s="606"/>
      <c r="DJ32" s="606"/>
      <c r="DK32" s="607"/>
      <c r="DL32" s="611">
        <v>21</v>
      </c>
      <c r="DM32" s="606"/>
      <c r="DN32" s="606"/>
      <c r="DO32" s="606"/>
      <c r="DP32" s="606"/>
      <c r="DQ32" s="606"/>
      <c r="DR32" s="606"/>
      <c r="DS32" s="606"/>
      <c r="DT32" s="606"/>
      <c r="DU32" s="606"/>
      <c r="DV32" s="607"/>
      <c r="DW32" s="608">
        <v>0</v>
      </c>
      <c r="DX32" s="637"/>
      <c r="DY32" s="637"/>
      <c r="DZ32" s="637"/>
      <c r="EA32" s="637"/>
      <c r="EB32" s="637"/>
      <c r="EC32" s="639"/>
    </row>
    <row r="33" spans="2:133" ht="11.25" customHeight="1" x14ac:dyDescent="0.2">
      <c r="B33" s="600" t="s">
        <v>316</v>
      </c>
      <c r="C33" s="601"/>
      <c r="D33" s="601"/>
      <c r="E33" s="601"/>
      <c r="F33" s="601"/>
      <c r="G33" s="601"/>
      <c r="H33" s="601"/>
      <c r="I33" s="601"/>
      <c r="J33" s="601"/>
      <c r="K33" s="601"/>
      <c r="L33" s="601"/>
      <c r="M33" s="601"/>
      <c r="N33" s="601"/>
      <c r="O33" s="601"/>
      <c r="P33" s="601"/>
      <c r="Q33" s="602"/>
      <c r="R33" s="603">
        <v>37957</v>
      </c>
      <c r="S33" s="606"/>
      <c r="T33" s="606"/>
      <c r="U33" s="606"/>
      <c r="V33" s="606"/>
      <c r="W33" s="606"/>
      <c r="X33" s="606"/>
      <c r="Y33" s="607"/>
      <c r="Z33" s="665">
        <v>2.1</v>
      </c>
      <c r="AA33" s="665"/>
      <c r="AB33" s="665"/>
      <c r="AC33" s="665"/>
      <c r="AD33" s="666" t="s">
        <v>141</v>
      </c>
      <c r="AE33" s="666"/>
      <c r="AF33" s="666"/>
      <c r="AG33" s="666"/>
      <c r="AH33" s="666"/>
      <c r="AI33" s="666"/>
      <c r="AJ33" s="666"/>
      <c r="AK33" s="666"/>
      <c r="AL33" s="608" t="s">
        <v>141</v>
      </c>
      <c r="AM33" s="609"/>
      <c r="AN33" s="609"/>
      <c r="AO33" s="667"/>
      <c r="AP33" s="208"/>
      <c r="AQ33" s="209"/>
      <c r="AR33" s="205"/>
      <c r="AS33" s="206"/>
      <c r="AT33" s="206"/>
      <c r="AU33" s="206"/>
      <c r="AV33" s="206"/>
      <c r="AW33" s="206"/>
      <c r="AX33" s="206"/>
      <c r="AY33" s="206"/>
      <c r="AZ33" s="206"/>
      <c r="BA33" s="206"/>
      <c r="BB33" s="206"/>
      <c r="BC33" s="206"/>
      <c r="BD33" s="206"/>
      <c r="BE33" s="206"/>
      <c r="BF33" s="206"/>
      <c r="BG33" s="209"/>
      <c r="BH33" s="209"/>
      <c r="BI33" s="209"/>
      <c r="BJ33" s="209"/>
      <c r="BK33" s="209"/>
      <c r="BL33" s="209"/>
      <c r="BM33" s="209"/>
      <c r="BN33" s="209"/>
      <c r="BO33" s="209"/>
      <c r="BP33" s="209"/>
      <c r="BQ33" s="209"/>
      <c r="BR33" s="209"/>
      <c r="BS33" s="209"/>
      <c r="BT33" s="209"/>
      <c r="BU33" s="209"/>
      <c r="BV33" s="209"/>
      <c r="BW33" s="209"/>
      <c r="BX33" s="209"/>
      <c r="BY33" s="209"/>
      <c r="BZ33" s="209"/>
      <c r="CA33" s="209"/>
      <c r="CB33" s="209"/>
      <c r="CD33" s="647" t="s">
        <v>317</v>
      </c>
      <c r="CE33" s="644"/>
      <c r="CF33" s="644"/>
      <c r="CG33" s="644"/>
      <c r="CH33" s="644"/>
      <c r="CI33" s="644"/>
      <c r="CJ33" s="644"/>
      <c r="CK33" s="644"/>
      <c r="CL33" s="644"/>
      <c r="CM33" s="644"/>
      <c r="CN33" s="644"/>
      <c r="CO33" s="644"/>
      <c r="CP33" s="644"/>
      <c r="CQ33" s="645"/>
      <c r="CR33" s="603">
        <v>816310</v>
      </c>
      <c r="CS33" s="604"/>
      <c r="CT33" s="604"/>
      <c r="CU33" s="604"/>
      <c r="CV33" s="604"/>
      <c r="CW33" s="604"/>
      <c r="CX33" s="604"/>
      <c r="CY33" s="605"/>
      <c r="CZ33" s="608">
        <v>47.6</v>
      </c>
      <c r="DA33" s="637"/>
      <c r="DB33" s="637"/>
      <c r="DC33" s="638"/>
      <c r="DD33" s="611">
        <v>631873</v>
      </c>
      <c r="DE33" s="604"/>
      <c r="DF33" s="604"/>
      <c r="DG33" s="604"/>
      <c r="DH33" s="604"/>
      <c r="DI33" s="604"/>
      <c r="DJ33" s="604"/>
      <c r="DK33" s="605"/>
      <c r="DL33" s="611">
        <v>493705</v>
      </c>
      <c r="DM33" s="604"/>
      <c r="DN33" s="604"/>
      <c r="DO33" s="604"/>
      <c r="DP33" s="604"/>
      <c r="DQ33" s="604"/>
      <c r="DR33" s="604"/>
      <c r="DS33" s="604"/>
      <c r="DT33" s="604"/>
      <c r="DU33" s="604"/>
      <c r="DV33" s="605"/>
      <c r="DW33" s="608">
        <v>45.8</v>
      </c>
      <c r="DX33" s="637"/>
      <c r="DY33" s="637"/>
      <c r="DZ33" s="637"/>
      <c r="EA33" s="637"/>
      <c r="EB33" s="637"/>
      <c r="EC33" s="639"/>
    </row>
    <row r="34" spans="2:133" ht="11.25" customHeight="1" x14ac:dyDescent="0.2">
      <c r="B34" s="600" t="s">
        <v>318</v>
      </c>
      <c r="C34" s="601"/>
      <c r="D34" s="601"/>
      <c r="E34" s="601"/>
      <c r="F34" s="601"/>
      <c r="G34" s="601"/>
      <c r="H34" s="601"/>
      <c r="I34" s="601"/>
      <c r="J34" s="601"/>
      <c r="K34" s="601"/>
      <c r="L34" s="601"/>
      <c r="M34" s="601"/>
      <c r="N34" s="601"/>
      <c r="O34" s="601"/>
      <c r="P34" s="601"/>
      <c r="Q34" s="602"/>
      <c r="R34" s="603">
        <v>33735</v>
      </c>
      <c r="S34" s="606"/>
      <c r="T34" s="606"/>
      <c r="U34" s="606"/>
      <c r="V34" s="606"/>
      <c r="W34" s="606"/>
      <c r="X34" s="606"/>
      <c r="Y34" s="607"/>
      <c r="Z34" s="665">
        <v>1.9</v>
      </c>
      <c r="AA34" s="665"/>
      <c r="AB34" s="665"/>
      <c r="AC34" s="665"/>
      <c r="AD34" s="666">
        <v>6319</v>
      </c>
      <c r="AE34" s="666"/>
      <c r="AF34" s="666"/>
      <c r="AG34" s="666"/>
      <c r="AH34" s="666"/>
      <c r="AI34" s="666"/>
      <c r="AJ34" s="666"/>
      <c r="AK34" s="666"/>
      <c r="AL34" s="608">
        <v>0.6</v>
      </c>
      <c r="AM34" s="609"/>
      <c r="AN34" s="609"/>
      <c r="AO34" s="667"/>
      <c r="AP34" s="210"/>
      <c r="AQ34" s="677" t="s">
        <v>319</v>
      </c>
      <c r="AR34" s="678"/>
      <c r="AS34" s="678"/>
      <c r="AT34" s="678"/>
      <c r="AU34" s="678"/>
      <c r="AV34" s="678"/>
      <c r="AW34" s="678"/>
      <c r="AX34" s="678"/>
      <c r="AY34" s="678"/>
      <c r="AZ34" s="678"/>
      <c r="BA34" s="678"/>
      <c r="BB34" s="678"/>
      <c r="BC34" s="678"/>
      <c r="BD34" s="678"/>
      <c r="BE34" s="678"/>
      <c r="BF34" s="679"/>
      <c r="BG34" s="677" t="s">
        <v>320</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321</v>
      </c>
      <c r="CE34" s="644"/>
      <c r="CF34" s="644"/>
      <c r="CG34" s="644"/>
      <c r="CH34" s="644"/>
      <c r="CI34" s="644"/>
      <c r="CJ34" s="644"/>
      <c r="CK34" s="644"/>
      <c r="CL34" s="644"/>
      <c r="CM34" s="644"/>
      <c r="CN34" s="644"/>
      <c r="CO34" s="644"/>
      <c r="CP34" s="644"/>
      <c r="CQ34" s="645"/>
      <c r="CR34" s="603">
        <v>303112</v>
      </c>
      <c r="CS34" s="606"/>
      <c r="CT34" s="606"/>
      <c r="CU34" s="606"/>
      <c r="CV34" s="606"/>
      <c r="CW34" s="606"/>
      <c r="CX34" s="606"/>
      <c r="CY34" s="607"/>
      <c r="CZ34" s="608">
        <v>17.7</v>
      </c>
      <c r="DA34" s="637"/>
      <c r="DB34" s="637"/>
      <c r="DC34" s="638"/>
      <c r="DD34" s="611">
        <v>226579</v>
      </c>
      <c r="DE34" s="606"/>
      <c r="DF34" s="606"/>
      <c r="DG34" s="606"/>
      <c r="DH34" s="606"/>
      <c r="DI34" s="606"/>
      <c r="DJ34" s="606"/>
      <c r="DK34" s="607"/>
      <c r="DL34" s="611">
        <v>154787</v>
      </c>
      <c r="DM34" s="606"/>
      <c r="DN34" s="606"/>
      <c r="DO34" s="606"/>
      <c r="DP34" s="606"/>
      <c r="DQ34" s="606"/>
      <c r="DR34" s="606"/>
      <c r="DS34" s="606"/>
      <c r="DT34" s="606"/>
      <c r="DU34" s="606"/>
      <c r="DV34" s="607"/>
      <c r="DW34" s="608">
        <v>14.4</v>
      </c>
      <c r="DX34" s="637"/>
      <c r="DY34" s="637"/>
      <c r="DZ34" s="637"/>
      <c r="EA34" s="637"/>
      <c r="EB34" s="637"/>
      <c r="EC34" s="639"/>
    </row>
    <row r="35" spans="2:133" ht="11.25" customHeight="1" x14ac:dyDescent="0.2">
      <c r="B35" s="600" t="s">
        <v>322</v>
      </c>
      <c r="C35" s="601"/>
      <c r="D35" s="601"/>
      <c r="E35" s="601"/>
      <c r="F35" s="601"/>
      <c r="G35" s="601"/>
      <c r="H35" s="601"/>
      <c r="I35" s="601"/>
      <c r="J35" s="601"/>
      <c r="K35" s="601"/>
      <c r="L35" s="601"/>
      <c r="M35" s="601"/>
      <c r="N35" s="601"/>
      <c r="O35" s="601"/>
      <c r="P35" s="601"/>
      <c r="Q35" s="602"/>
      <c r="R35" s="603">
        <v>348700</v>
      </c>
      <c r="S35" s="606"/>
      <c r="T35" s="606"/>
      <c r="U35" s="606"/>
      <c r="V35" s="606"/>
      <c r="W35" s="606"/>
      <c r="X35" s="606"/>
      <c r="Y35" s="607"/>
      <c r="Z35" s="665">
        <v>19.3</v>
      </c>
      <c r="AA35" s="665"/>
      <c r="AB35" s="665"/>
      <c r="AC35" s="665"/>
      <c r="AD35" s="666" t="s">
        <v>124</v>
      </c>
      <c r="AE35" s="666"/>
      <c r="AF35" s="666"/>
      <c r="AG35" s="666"/>
      <c r="AH35" s="666"/>
      <c r="AI35" s="666"/>
      <c r="AJ35" s="666"/>
      <c r="AK35" s="666"/>
      <c r="AL35" s="608" t="s">
        <v>124</v>
      </c>
      <c r="AM35" s="609"/>
      <c r="AN35" s="609"/>
      <c r="AO35" s="667"/>
      <c r="AP35" s="210"/>
      <c r="AQ35" s="671" t="s">
        <v>323</v>
      </c>
      <c r="AR35" s="672"/>
      <c r="AS35" s="672"/>
      <c r="AT35" s="672"/>
      <c r="AU35" s="672"/>
      <c r="AV35" s="672"/>
      <c r="AW35" s="672"/>
      <c r="AX35" s="672"/>
      <c r="AY35" s="673"/>
      <c r="AZ35" s="668">
        <v>203663</v>
      </c>
      <c r="BA35" s="669"/>
      <c r="BB35" s="669"/>
      <c r="BC35" s="669"/>
      <c r="BD35" s="669"/>
      <c r="BE35" s="669"/>
      <c r="BF35" s="670"/>
      <c r="BG35" s="674" t="s">
        <v>324</v>
      </c>
      <c r="BH35" s="675"/>
      <c r="BI35" s="675"/>
      <c r="BJ35" s="675"/>
      <c r="BK35" s="675"/>
      <c r="BL35" s="675"/>
      <c r="BM35" s="675"/>
      <c r="BN35" s="675"/>
      <c r="BO35" s="675"/>
      <c r="BP35" s="675"/>
      <c r="BQ35" s="675"/>
      <c r="BR35" s="675"/>
      <c r="BS35" s="675"/>
      <c r="BT35" s="675"/>
      <c r="BU35" s="676"/>
      <c r="BV35" s="668">
        <v>4825</v>
      </c>
      <c r="BW35" s="669"/>
      <c r="BX35" s="669"/>
      <c r="BY35" s="669"/>
      <c r="BZ35" s="669"/>
      <c r="CA35" s="669"/>
      <c r="CB35" s="670"/>
      <c r="CD35" s="647" t="s">
        <v>325</v>
      </c>
      <c r="CE35" s="644"/>
      <c r="CF35" s="644"/>
      <c r="CG35" s="644"/>
      <c r="CH35" s="644"/>
      <c r="CI35" s="644"/>
      <c r="CJ35" s="644"/>
      <c r="CK35" s="644"/>
      <c r="CL35" s="644"/>
      <c r="CM35" s="644"/>
      <c r="CN35" s="644"/>
      <c r="CO35" s="644"/>
      <c r="CP35" s="644"/>
      <c r="CQ35" s="645"/>
      <c r="CR35" s="603">
        <v>15706</v>
      </c>
      <c r="CS35" s="604"/>
      <c r="CT35" s="604"/>
      <c r="CU35" s="604"/>
      <c r="CV35" s="604"/>
      <c r="CW35" s="604"/>
      <c r="CX35" s="604"/>
      <c r="CY35" s="605"/>
      <c r="CZ35" s="608">
        <v>0.9</v>
      </c>
      <c r="DA35" s="637"/>
      <c r="DB35" s="637"/>
      <c r="DC35" s="638"/>
      <c r="DD35" s="611">
        <v>8122</v>
      </c>
      <c r="DE35" s="604"/>
      <c r="DF35" s="604"/>
      <c r="DG35" s="604"/>
      <c r="DH35" s="604"/>
      <c r="DI35" s="604"/>
      <c r="DJ35" s="604"/>
      <c r="DK35" s="605"/>
      <c r="DL35" s="611">
        <v>8122</v>
      </c>
      <c r="DM35" s="604"/>
      <c r="DN35" s="604"/>
      <c r="DO35" s="604"/>
      <c r="DP35" s="604"/>
      <c r="DQ35" s="604"/>
      <c r="DR35" s="604"/>
      <c r="DS35" s="604"/>
      <c r="DT35" s="604"/>
      <c r="DU35" s="604"/>
      <c r="DV35" s="605"/>
      <c r="DW35" s="608">
        <v>0.8</v>
      </c>
      <c r="DX35" s="637"/>
      <c r="DY35" s="637"/>
      <c r="DZ35" s="637"/>
      <c r="EA35" s="637"/>
      <c r="EB35" s="637"/>
      <c r="EC35" s="639"/>
    </row>
    <row r="36" spans="2:133" ht="11.25" customHeight="1" x14ac:dyDescent="0.2">
      <c r="B36" s="600" t="s">
        <v>326</v>
      </c>
      <c r="C36" s="601"/>
      <c r="D36" s="601"/>
      <c r="E36" s="601"/>
      <c r="F36" s="601"/>
      <c r="G36" s="601"/>
      <c r="H36" s="601"/>
      <c r="I36" s="601"/>
      <c r="J36" s="601"/>
      <c r="K36" s="601"/>
      <c r="L36" s="601"/>
      <c r="M36" s="601"/>
      <c r="N36" s="601"/>
      <c r="O36" s="601"/>
      <c r="P36" s="601"/>
      <c r="Q36" s="602"/>
      <c r="R36" s="603" t="s">
        <v>141</v>
      </c>
      <c r="S36" s="606"/>
      <c r="T36" s="606"/>
      <c r="U36" s="606"/>
      <c r="V36" s="606"/>
      <c r="W36" s="606"/>
      <c r="X36" s="606"/>
      <c r="Y36" s="607"/>
      <c r="Z36" s="665" t="s">
        <v>141</v>
      </c>
      <c r="AA36" s="665"/>
      <c r="AB36" s="665"/>
      <c r="AC36" s="665"/>
      <c r="AD36" s="666" t="s">
        <v>124</v>
      </c>
      <c r="AE36" s="666"/>
      <c r="AF36" s="666"/>
      <c r="AG36" s="666"/>
      <c r="AH36" s="666"/>
      <c r="AI36" s="666"/>
      <c r="AJ36" s="666"/>
      <c r="AK36" s="666"/>
      <c r="AL36" s="608" t="s">
        <v>124</v>
      </c>
      <c r="AM36" s="609"/>
      <c r="AN36" s="609"/>
      <c r="AO36" s="667"/>
      <c r="AQ36" s="640" t="s">
        <v>327</v>
      </c>
      <c r="AR36" s="641"/>
      <c r="AS36" s="641"/>
      <c r="AT36" s="641"/>
      <c r="AU36" s="641"/>
      <c r="AV36" s="641"/>
      <c r="AW36" s="641"/>
      <c r="AX36" s="641"/>
      <c r="AY36" s="642"/>
      <c r="AZ36" s="603">
        <v>58147</v>
      </c>
      <c r="BA36" s="606"/>
      <c r="BB36" s="606"/>
      <c r="BC36" s="606"/>
      <c r="BD36" s="604"/>
      <c r="BE36" s="604"/>
      <c r="BF36" s="643"/>
      <c r="BG36" s="647" t="s">
        <v>328</v>
      </c>
      <c r="BH36" s="644"/>
      <c r="BI36" s="644"/>
      <c r="BJ36" s="644"/>
      <c r="BK36" s="644"/>
      <c r="BL36" s="644"/>
      <c r="BM36" s="644"/>
      <c r="BN36" s="644"/>
      <c r="BO36" s="644"/>
      <c r="BP36" s="644"/>
      <c r="BQ36" s="644"/>
      <c r="BR36" s="644"/>
      <c r="BS36" s="644"/>
      <c r="BT36" s="644"/>
      <c r="BU36" s="645"/>
      <c r="BV36" s="603">
        <v>2599</v>
      </c>
      <c r="BW36" s="606"/>
      <c r="BX36" s="606"/>
      <c r="BY36" s="606"/>
      <c r="BZ36" s="606"/>
      <c r="CA36" s="606"/>
      <c r="CB36" s="646"/>
      <c r="CD36" s="647" t="s">
        <v>329</v>
      </c>
      <c r="CE36" s="644"/>
      <c r="CF36" s="644"/>
      <c r="CG36" s="644"/>
      <c r="CH36" s="644"/>
      <c r="CI36" s="644"/>
      <c r="CJ36" s="644"/>
      <c r="CK36" s="644"/>
      <c r="CL36" s="644"/>
      <c r="CM36" s="644"/>
      <c r="CN36" s="644"/>
      <c r="CO36" s="644"/>
      <c r="CP36" s="644"/>
      <c r="CQ36" s="645"/>
      <c r="CR36" s="603">
        <v>252944</v>
      </c>
      <c r="CS36" s="606"/>
      <c r="CT36" s="606"/>
      <c r="CU36" s="606"/>
      <c r="CV36" s="606"/>
      <c r="CW36" s="606"/>
      <c r="CX36" s="606"/>
      <c r="CY36" s="607"/>
      <c r="CZ36" s="608">
        <v>14.8</v>
      </c>
      <c r="DA36" s="637"/>
      <c r="DB36" s="637"/>
      <c r="DC36" s="638"/>
      <c r="DD36" s="611">
        <v>179349</v>
      </c>
      <c r="DE36" s="606"/>
      <c r="DF36" s="606"/>
      <c r="DG36" s="606"/>
      <c r="DH36" s="606"/>
      <c r="DI36" s="606"/>
      <c r="DJ36" s="606"/>
      <c r="DK36" s="607"/>
      <c r="DL36" s="611">
        <v>162131</v>
      </c>
      <c r="DM36" s="606"/>
      <c r="DN36" s="606"/>
      <c r="DO36" s="606"/>
      <c r="DP36" s="606"/>
      <c r="DQ36" s="606"/>
      <c r="DR36" s="606"/>
      <c r="DS36" s="606"/>
      <c r="DT36" s="606"/>
      <c r="DU36" s="606"/>
      <c r="DV36" s="607"/>
      <c r="DW36" s="608">
        <v>15</v>
      </c>
      <c r="DX36" s="637"/>
      <c r="DY36" s="637"/>
      <c r="DZ36" s="637"/>
      <c r="EA36" s="637"/>
      <c r="EB36" s="637"/>
      <c r="EC36" s="639"/>
    </row>
    <row r="37" spans="2:133" ht="11.25" customHeight="1" x14ac:dyDescent="0.2">
      <c r="B37" s="600" t="s">
        <v>330</v>
      </c>
      <c r="C37" s="601"/>
      <c r="D37" s="601"/>
      <c r="E37" s="601"/>
      <c r="F37" s="601"/>
      <c r="G37" s="601"/>
      <c r="H37" s="601"/>
      <c r="I37" s="601"/>
      <c r="J37" s="601"/>
      <c r="K37" s="601"/>
      <c r="L37" s="601"/>
      <c r="M37" s="601"/>
      <c r="N37" s="601"/>
      <c r="O37" s="601"/>
      <c r="P37" s="601"/>
      <c r="Q37" s="602"/>
      <c r="R37" s="603">
        <v>41100</v>
      </c>
      <c r="S37" s="606"/>
      <c r="T37" s="606"/>
      <c r="U37" s="606"/>
      <c r="V37" s="606"/>
      <c r="W37" s="606"/>
      <c r="X37" s="606"/>
      <c r="Y37" s="607"/>
      <c r="Z37" s="665">
        <v>2.2999999999999998</v>
      </c>
      <c r="AA37" s="665"/>
      <c r="AB37" s="665"/>
      <c r="AC37" s="665"/>
      <c r="AD37" s="666" t="s">
        <v>124</v>
      </c>
      <c r="AE37" s="666"/>
      <c r="AF37" s="666"/>
      <c r="AG37" s="666"/>
      <c r="AH37" s="666"/>
      <c r="AI37" s="666"/>
      <c r="AJ37" s="666"/>
      <c r="AK37" s="666"/>
      <c r="AL37" s="608" t="s">
        <v>124</v>
      </c>
      <c r="AM37" s="609"/>
      <c r="AN37" s="609"/>
      <c r="AO37" s="667"/>
      <c r="AQ37" s="640" t="s">
        <v>331</v>
      </c>
      <c r="AR37" s="641"/>
      <c r="AS37" s="641"/>
      <c r="AT37" s="641"/>
      <c r="AU37" s="641"/>
      <c r="AV37" s="641"/>
      <c r="AW37" s="641"/>
      <c r="AX37" s="641"/>
      <c r="AY37" s="642"/>
      <c r="AZ37" s="603">
        <v>28337</v>
      </c>
      <c r="BA37" s="606"/>
      <c r="BB37" s="606"/>
      <c r="BC37" s="606"/>
      <c r="BD37" s="604"/>
      <c r="BE37" s="604"/>
      <c r="BF37" s="643"/>
      <c r="BG37" s="647" t="s">
        <v>332</v>
      </c>
      <c r="BH37" s="644"/>
      <c r="BI37" s="644"/>
      <c r="BJ37" s="644"/>
      <c r="BK37" s="644"/>
      <c r="BL37" s="644"/>
      <c r="BM37" s="644"/>
      <c r="BN37" s="644"/>
      <c r="BO37" s="644"/>
      <c r="BP37" s="644"/>
      <c r="BQ37" s="644"/>
      <c r="BR37" s="644"/>
      <c r="BS37" s="644"/>
      <c r="BT37" s="644"/>
      <c r="BU37" s="645"/>
      <c r="BV37" s="603">
        <v>183</v>
      </c>
      <c r="BW37" s="606"/>
      <c r="BX37" s="606"/>
      <c r="BY37" s="606"/>
      <c r="BZ37" s="606"/>
      <c r="CA37" s="606"/>
      <c r="CB37" s="646"/>
      <c r="CD37" s="647" t="s">
        <v>333</v>
      </c>
      <c r="CE37" s="644"/>
      <c r="CF37" s="644"/>
      <c r="CG37" s="644"/>
      <c r="CH37" s="644"/>
      <c r="CI37" s="644"/>
      <c r="CJ37" s="644"/>
      <c r="CK37" s="644"/>
      <c r="CL37" s="644"/>
      <c r="CM37" s="644"/>
      <c r="CN37" s="644"/>
      <c r="CO37" s="644"/>
      <c r="CP37" s="644"/>
      <c r="CQ37" s="645"/>
      <c r="CR37" s="603">
        <v>166016</v>
      </c>
      <c r="CS37" s="604"/>
      <c r="CT37" s="604"/>
      <c r="CU37" s="604"/>
      <c r="CV37" s="604"/>
      <c r="CW37" s="604"/>
      <c r="CX37" s="604"/>
      <c r="CY37" s="605"/>
      <c r="CZ37" s="608">
        <v>9.6999999999999993</v>
      </c>
      <c r="DA37" s="637"/>
      <c r="DB37" s="637"/>
      <c r="DC37" s="638"/>
      <c r="DD37" s="611">
        <v>131516</v>
      </c>
      <c r="DE37" s="604"/>
      <c r="DF37" s="604"/>
      <c r="DG37" s="604"/>
      <c r="DH37" s="604"/>
      <c r="DI37" s="604"/>
      <c r="DJ37" s="604"/>
      <c r="DK37" s="605"/>
      <c r="DL37" s="611">
        <v>122727</v>
      </c>
      <c r="DM37" s="604"/>
      <c r="DN37" s="604"/>
      <c r="DO37" s="604"/>
      <c r="DP37" s="604"/>
      <c r="DQ37" s="604"/>
      <c r="DR37" s="604"/>
      <c r="DS37" s="604"/>
      <c r="DT37" s="604"/>
      <c r="DU37" s="604"/>
      <c r="DV37" s="605"/>
      <c r="DW37" s="608">
        <v>11.4</v>
      </c>
      <c r="DX37" s="637"/>
      <c r="DY37" s="637"/>
      <c r="DZ37" s="637"/>
      <c r="EA37" s="637"/>
      <c r="EB37" s="637"/>
      <c r="EC37" s="639"/>
    </row>
    <row r="38" spans="2:133" ht="11.25" customHeight="1" x14ac:dyDescent="0.2">
      <c r="B38" s="615" t="s">
        <v>334</v>
      </c>
      <c r="C38" s="616"/>
      <c r="D38" s="616"/>
      <c r="E38" s="616"/>
      <c r="F38" s="616"/>
      <c r="G38" s="616"/>
      <c r="H38" s="616"/>
      <c r="I38" s="616"/>
      <c r="J38" s="616"/>
      <c r="K38" s="616"/>
      <c r="L38" s="616"/>
      <c r="M38" s="616"/>
      <c r="N38" s="616"/>
      <c r="O38" s="616"/>
      <c r="P38" s="616"/>
      <c r="Q38" s="617"/>
      <c r="R38" s="618">
        <v>1805160</v>
      </c>
      <c r="S38" s="655"/>
      <c r="T38" s="655"/>
      <c r="U38" s="655"/>
      <c r="V38" s="655"/>
      <c r="W38" s="655"/>
      <c r="X38" s="655"/>
      <c r="Y38" s="660"/>
      <c r="Z38" s="661">
        <v>100</v>
      </c>
      <c r="AA38" s="661"/>
      <c r="AB38" s="661"/>
      <c r="AC38" s="661"/>
      <c r="AD38" s="662">
        <v>1037082</v>
      </c>
      <c r="AE38" s="662"/>
      <c r="AF38" s="662"/>
      <c r="AG38" s="662"/>
      <c r="AH38" s="662"/>
      <c r="AI38" s="662"/>
      <c r="AJ38" s="662"/>
      <c r="AK38" s="662"/>
      <c r="AL38" s="621">
        <v>100</v>
      </c>
      <c r="AM38" s="663"/>
      <c r="AN38" s="663"/>
      <c r="AO38" s="664"/>
      <c r="AQ38" s="640" t="s">
        <v>335</v>
      </c>
      <c r="AR38" s="641"/>
      <c r="AS38" s="641"/>
      <c r="AT38" s="641"/>
      <c r="AU38" s="641"/>
      <c r="AV38" s="641"/>
      <c r="AW38" s="641"/>
      <c r="AX38" s="641"/>
      <c r="AY38" s="642"/>
      <c r="AZ38" s="603">
        <v>15244</v>
      </c>
      <c r="BA38" s="606"/>
      <c r="BB38" s="606"/>
      <c r="BC38" s="606"/>
      <c r="BD38" s="604"/>
      <c r="BE38" s="604"/>
      <c r="BF38" s="643"/>
      <c r="BG38" s="647" t="s">
        <v>336</v>
      </c>
      <c r="BH38" s="644"/>
      <c r="BI38" s="644"/>
      <c r="BJ38" s="644"/>
      <c r="BK38" s="644"/>
      <c r="BL38" s="644"/>
      <c r="BM38" s="644"/>
      <c r="BN38" s="644"/>
      <c r="BO38" s="644"/>
      <c r="BP38" s="644"/>
      <c r="BQ38" s="644"/>
      <c r="BR38" s="644"/>
      <c r="BS38" s="644"/>
      <c r="BT38" s="644"/>
      <c r="BU38" s="645"/>
      <c r="BV38" s="603">
        <v>259</v>
      </c>
      <c r="BW38" s="606"/>
      <c r="BX38" s="606"/>
      <c r="BY38" s="606"/>
      <c r="BZ38" s="606"/>
      <c r="CA38" s="606"/>
      <c r="CB38" s="646"/>
      <c r="CD38" s="647" t="s">
        <v>337</v>
      </c>
      <c r="CE38" s="644"/>
      <c r="CF38" s="644"/>
      <c r="CG38" s="644"/>
      <c r="CH38" s="644"/>
      <c r="CI38" s="644"/>
      <c r="CJ38" s="644"/>
      <c r="CK38" s="644"/>
      <c r="CL38" s="644"/>
      <c r="CM38" s="644"/>
      <c r="CN38" s="644"/>
      <c r="CO38" s="644"/>
      <c r="CP38" s="644"/>
      <c r="CQ38" s="645"/>
      <c r="CR38" s="603">
        <v>188419</v>
      </c>
      <c r="CS38" s="606"/>
      <c r="CT38" s="606"/>
      <c r="CU38" s="606"/>
      <c r="CV38" s="606"/>
      <c r="CW38" s="606"/>
      <c r="CX38" s="606"/>
      <c r="CY38" s="607"/>
      <c r="CZ38" s="608">
        <v>11</v>
      </c>
      <c r="DA38" s="637"/>
      <c r="DB38" s="637"/>
      <c r="DC38" s="638"/>
      <c r="DD38" s="611">
        <v>173067</v>
      </c>
      <c r="DE38" s="606"/>
      <c r="DF38" s="606"/>
      <c r="DG38" s="606"/>
      <c r="DH38" s="606"/>
      <c r="DI38" s="606"/>
      <c r="DJ38" s="606"/>
      <c r="DK38" s="607"/>
      <c r="DL38" s="611">
        <v>168665</v>
      </c>
      <c r="DM38" s="606"/>
      <c r="DN38" s="606"/>
      <c r="DO38" s="606"/>
      <c r="DP38" s="606"/>
      <c r="DQ38" s="606"/>
      <c r="DR38" s="606"/>
      <c r="DS38" s="606"/>
      <c r="DT38" s="606"/>
      <c r="DU38" s="606"/>
      <c r="DV38" s="607"/>
      <c r="DW38" s="608">
        <v>15.6</v>
      </c>
      <c r="DX38" s="637"/>
      <c r="DY38" s="637"/>
      <c r="DZ38" s="637"/>
      <c r="EA38" s="637"/>
      <c r="EB38" s="637"/>
      <c r="EC38" s="639"/>
    </row>
    <row r="39" spans="2:133" ht="11.25" customHeight="1" x14ac:dyDescent="0.2">
      <c r="AQ39" s="640" t="s">
        <v>338</v>
      </c>
      <c r="AR39" s="641"/>
      <c r="AS39" s="641"/>
      <c r="AT39" s="641"/>
      <c r="AU39" s="641"/>
      <c r="AV39" s="641"/>
      <c r="AW39" s="641"/>
      <c r="AX39" s="641"/>
      <c r="AY39" s="642"/>
      <c r="AZ39" s="603" t="s">
        <v>124</v>
      </c>
      <c r="BA39" s="606"/>
      <c r="BB39" s="606"/>
      <c r="BC39" s="606"/>
      <c r="BD39" s="604"/>
      <c r="BE39" s="604"/>
      <c r="BF39" s="643"/>
      <c r="BG39" s="648" t="s">
        <v>339</v>
      </c>
      <c r="BH39" s="649"/>
      <c r="BI39" s="649"/>
      <c r="BJ39" s="649"/>
      <c r="BK39" s="649"/>
      <c r="BL39" s="211"/>
      <c r="BM39" s="644" t="s">
        <v>340</v>
      </c>
      <c r="BN39" s="644"/>
      <c r="BO39" s="644"/>
      <c r="BP39" s="644"/>
      <c r="BQ39" s="644"/>
      <c r="BR39" s="644"/>
      <c r="BS39" s="644"/>
      <c r="BT39" s="644"/>
      <c r="BU39" s="645"/>
      <c r="BV39" s="603">
        <v>67</v>
      </c>
      <c r="BW39" s="606"/>
      <c r="BX39" s="606"/>
      <c r="BY39" s="606"/>
      <c r="BZ39" s="606"/>
      <c r="CA39" s="606"/>
      <c r="CB39" s="646"/>
      <c r="CD39" s="647" t="s">
        <v>341</v>
      </c>
      <c r="CE39" s="644"/>
      <c r="CF39" s="644"/>
      <c r="CG39" s="644"/>
      <c r="CH39" s="644"/>
      <c r="CI39" s="644"/>
      <c r="CJ39" s="644"/>
      <c r="CK39" s="644"/>
      <c r="CL39" s="644"/>
      <c r="CM39" s="644"/>
      <c r="CN39" s="644"/>
      <c r="CO39" s="644"/>
      <c r="CP39" s="644"/>
      <c r="CQ39" s="645"/>
      <c r="CR39" s="603">
        <v>52769</v>
      </c>
      <c r="CS39" s="604"/>
      <c r="CT39" s="604"/>
      <c r="CU39" s="604"/>
      <c r="CV39" s="604"/>
      <c r="CW39" s="604"/>
      <c r="CX39" s="604"/>
      <c r="CY39" s="605"/>
      <c r="CZ39" s="608">
        <v>3.1</v>
      </c>
      <c r="DA39" s="637"/>
      <c r="DB39" s="637"/>
      <c r="DC39" s="638"/>
      <c r="DD39" s="611">
        <v>44756</v>
      </c>
      <c r="DE39" s="604"/>
      <c r="DF39" s="604"/>
      <c r="DG39" s="604"/>
      <c r="DH39" s="604"/>
      <c r="DI39" s="604"/>
      <c r="DJ39" s="604"/>
      <c r="DK39" s="605"/>
      <c r="DL39" s="611" t="s">
        <v>141</v>
      </c>
      <c r="DM39" s="604"/>
      <c r="DN39" s="604"/>
      <c r="DO39" s="604"/>
      <c r="DP39" s="604"/>
      <c r="DQ39" s="604"/>
      <c r="DR39" s="604"/>
      <c r="DS39" s="604"/>
      <c r="DT39" s="604"/>
      <c r="DU39" s="604"/>
      <c r="DV39" s="605"/>
      <c r="DW39" s="608" t="s">
        <v>141</v>
      </c>
      <c r="DX39" s="637"/>
      <c r="DY39" s="637"/>
      <c r="DZ39" s="637"/>
      <c r="EA39" s="637"/>
      <c r="EB39" s="637"/>
      <c r="EC39" s="639"/>
    </row>
    <row r="40" spans="2:133" ht="11.25" customHeight="1" x14ac:dyDescent="0.2">
      <c r="AQ40" s="640" t="s">
        <v>342</v>
      </c>
      <c r="AR40" s="641"/>
      <c r="AS40" s="641"/>
      <c r="AT40" s="641"/>
      <c r="AU40" s="641"/>
      <c r="AV40" s="641"/>
      <c r="AW40" s="641"/>
      <c r="AX40" s="641"/>
      <c r="AY40" s="642"/>
      <c r="AZ40" s="603">
        <v>24958</v>
      </c>
      <c r="BA40" s="606"/>
      <c r="BB40" s="606"/>
      <c r="BC40" s="606"/>
      <c r="BD40" s="604"/>
      <c r="BE40" s="604"/>
      <c r="BF40" s="643"/>
      <c r="BG40" s="648"/>
      <c r="BH40" s="649"/>
      <c r="BI40" s="649"/>
      <c r="BJ40" s="649"/>
      <c r="BK40" s="649"/>
      <c r="BL40" s="211"/>
      <c r="BM40" s="644" t="s">
        <v>343</v>
      </c>
      <c r="BN40" s="644"/>
      <c r="BO40" s="644"/>
      <c r="BP40" s="644"/>
      <c r="BQ40" s="644"/>
      <c r="BR40" s="644"/>
      <c r="BS40" s="644"/>
      <c r="BT40" s="644"/>
      <c r="BU40" s="645"/>
      <c r="BV40" s="603">
        <v>135</v>
      </c>
      <c r="BW40" s="606"/>
      <c r="BX40" s="606"/>
      <c r="BY40" s="606"/>
      <c r="BZ40" s="606"/>
      <c r="CA40" s="606"/>
      <c r="CB40" s="646"/>
      <c r="CD40" s="647" t="s">
        <v>344</v>
      </c>
      <c r="CE40" s="644"/>
      <c r="CF40" s="644"/>
      <c r="CG40" s="644"/>
      <c r="CH40" s="644"/>
      <c r="CI40" s="644"/>
      <c r="CJ40" s="644"/>
      <c r="CK40" s="644"/>
      <c r="CL40" s="644"/>
      <c r="CM40" s="644"/>
      <c r="CN40" s="644"/>
      <c r="CO40" s="644"/>
      <c r="CP40" s="644"/>
      <c r="CQ40" s="645"/>
      <c r="CR40" s="603">
        <v>3360</v>
      </c>
      <c r="CS40" s="606"/>
      <c r="CT40" s="606"/>
      <c r="CU40" s="606"/>
      <c r="CV40" s="606"/>
      <c r="CW40" s="606"/>
      <c r="CX40" s="606"/>
      <c r="CY40" s="607"/>
      <c r="CZ40" s="608">
        <v>0.2</v>
      </c>
      <c r="DA40" s="637"/>
      <c r="DB40" s="637"/>
      <c r="DC40" s="638"/>
      <c r="DD40" s="611" t="s">
        <v>124</v>
      </c>
      <c r="DE40" s="606"/>
      <c r="DF40" s="606"/>
      <c r="DG40" s="606"/>
      <c r="DH40" s="606"/>
      <c r="DI40" s="606"/>
      <c r="DJ40" s="606"/>
      <c r="DK40" s="607"/>
      <c r="DL40" s="611" t="s">
        <v>124</v>
      </c>
      <c r="DM40" s="606"/>
      <c r="DN40" s="606"/>
      <c r="DO40" s="606"/>
      <c r="DP40" s="606"/>
      <c r="DQ40" s="606"/>
      <c r="DR40" s="606"/>
      <c r="DS40" s="606"/>
      <c r="DT40" s="606"/>
      <c r="DU40" s="606"/>
      <c r="DV40" s="607"/>
      <c r="DW40" s="608" t="s">
        <v>124</v>
      </c>
      <c r="DX40" s="637"/>
      <c r="DY40" s="637"/>
      <c r="DZ40" s="637"/>
      <c r="EA40" s="637"/>
      <c r="EB40" s="637"/>
      <c r="EC40" s="639"/>
    </row>
    <row r="41" spans="2:133" ht="11.25" customHeight="1" x14ac:dyDescent="0.2">
      <c r="AQ41" s="652" t="s">
        <v>345</v>
      </c>
      <c r="AR41" s="653"/>
      <c r="AS41" s="653"/>
      <c r="AT41" s="653"/>
      <c r="AU41" s="653"/>
      <c r="AV41" s="653"/>
      <c r="AW41" s="653"/>
      <c r="AX41" s="653"/>
      <c r="AY41" s="654"/>
      <c r="AZ41" s="618">
        <v>76977</v>
      </c>
      <c r="BA41" s="655"/>
      <c r="BB41" s="655"/>
      <c r="BC41" s="655"/>
      <c r="BD41" s="619"/>
      <c r="BE41" s="619"/>
      <c r="BF41" s="656"/>
      <c r="BG41" s="650"/>
      <c r="BH41" s="651"/>
      <c r="BI41" s="651"/>
      <c r="BJ41" s="651"/>
      <c r="BK41" s="651"/>
      <c r="BL41" s="212"/>
      <c r="BM41" s="657" t="s">
        <v>346</v>
      </c>
      <c r="BN41" s="657"/>
      <c r="BO41" s="657"/>
      <c r="BP41" s="657"/>
      <c r="BQ41" s="657"/>
      <c r="BR41" s="657"/>
      <c r="BS41" s="657"/>
      <c r="BT41" s="657"/>
      <c r="BU41" s="658"/>
      <c r="BV41" s="618">
        <v>402</v>
      </c>
      <c r="BW41" s="655"/>
      <c r="BX41" s="655"/>
      <c r="BY41" s="655"/>
      <c r="BZ41" s="655"/>
      <c r="CA41" s="655"/>
      <c r="CB41" s="659"/>
      <c r="CD41" s="647" t="s">
        <v>347</v>
      </c>
      <c r="CE41" s="644"/>
      <c r="CF41" s="644"/>
      <c r="CG41" s="644"/>
      <c r="CH41" s="644"/>
      <c r="CI41" s="644"/>
      <c r="CJ41" s="644"/>
      <c r="CK41" s="644"/>
      <c r="CL41" s="644"/>
      <c r="CM41" s="644"/>
      <c r="CN41" s="644"/>
      <c r="CO41" s="644"/>
      <c r="CP41" s="644"/>
      <c r="CQ41" s="645"/>
      <c r="CR41" s="603" t="s">
        <v>141</v>
      </c>
      <c r="CS41" s="604"/>
      <c r="CT41" s="604"/>
      <c r="CU41" s="604"/>
      <c r="CV41" s="604"/>
      <c r="CW41" s="604"/>
      <c r="CX41" s="604"/>
      <c r="CY41" s="605"/>
      <c r="CZ41" s="608" t="s">
        <v>124</v>
      </c>
      <c r="DA41" s="637"/>
      <c r="DB41" s="637"/>
      <c r="DC41" s="638"/>
      <c r="DD41" s="611" t="s">
        <v>141</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2">
      <c r="B42" s="205" t="s">
        <v>348</v>
      </c>
      <c r="C42" s="205"/>
      <c r="D42" s="205"/>
      <c r="E42" s="205"/>
      <c r="F42" s="205"/>
      <c r="G42" s="205"/>
      <c r="H42" s="205"/>
      <c r="I42" s="205"/>
      <c r="J42" s="205"/>
      <c r="K42" s="205"/>
      <c r="L42" s="205"/>
      <c r="M42" s="205"/>
      <c r="N42" s="205"/>
      <c r="O42" s="205"/>
      <c r="P42" s="205"/>
      <c r="Q42" s="205"/>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BV42" s="214"/>
      <c r="BW42" s="214"/>
      <c r="BX42" s="214"/>
      <c r="BY42" s="214"/>
      <c r="BZ42" s="214"/>
      <c r="CA42" s="214"/>
      <c r="CB42" s="214"/>
      <c r="CD42" s="600" t="s">
        <v>349</v>
      </c>
      <c r="CE42" s="601"/>
      <c r="CF42" s="601"/>
      <c r="CG42" s="601"/>
      <c r="CH42" s="601"/>
      <c r="CI42" s="601"/>
      <c r="CJ42" s="601"/>
      <c r="CK42" s="601"/>
      <c r="CL42" s="601"/>
      <c r="CM42" s="601"/>
      <c r="CN42" s="601"/>
      <c r="CO42" s="601"/>
      <c r="CP42" s="601"/>
      <c r="CQ42" s="602"/>
      <c r="CR42" s="603">
        <v>367156</v>
      </c>
      <c r="CS42" s="606"/>
      <c r="CT42" s="606"/>
      <c r="CU42" s="606"/>
      <c r="CV42" s="606"/>
      <c r="CW42" s="606"/>
      <c r="CX42" s="606"/>
      <c r="CY42" s="607"/>
      <c r="CZ42" s="608">
        <v>21.4</v>
      </c>
      <c r="DA42" s="609"/>
      <c r="DB42" s="609"/>
      <c r="DC42" s="610"/>
      <c r="DD42" s="611">
        <v>55577</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2">
      <c r="B43" s="215" t="s">
        <v>350</v>
      </c>
      <c r="C43" s="205"/>
      <c r="D43" s="205"/>
      <c r="E43" s="205"/>
      <c r="F43" s="205"/>
      <c r="G43" s="205"/>
      <c r="H43" s="205"/>
      <c r="I43" s="205"/>
      <c r="J43" s="205"/>
      <c r="K43" s="205"/>
      <c r="L43" s="205"/>
      <c r="M43" s="205"/>
      <c r="N43" s="205"/>
      <c r="O43" s="205"/>
      <c r="P43" s="205"/>
      <c r="Q43" s="205"/>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CD43" s="600" t="s">
        <v>351</v>
      </c>
      <c r="CE43" s="601"/>
      <c r="CF43" s="601"/>
      <c r="CG43" s="601"/>
      <c r="CH43" s="601"/>
      <c r="CI43" s="601"/>
      <c r="CJ43" s="601"/>
      <c r="CK43" s="601"/>
      <c r="CL43" s="601"/>
      <c r="CM43" s="601"/>
      <c r="CN43" s="601"/>
      <c r="CO43" s="601"/>
      <c r="CP43" s="601"/>
      <c r="CQ43" s="602"/>
      <c r="CR43" s="603">
        <v>7757</v>
      </c>
      <c r="CS43" s="604"/>
      <c r="CT43" s="604"/>
      <c r="CU43" s="604"/>
      <c r="CV43" s="604"/>
      <c r="CW43" s="604"/>
      <c r="CX43" s="604"/>
      <c r="CY43" s="605"/>
      <c r="CZ43" s="608">
        <v>0.5</v>
      </c>
      <c r="DA43" s="637"/>
      <c r="DB43" s="637"/>
      <c r="DC43" s="638"/>
      <c r="DD43" s="611">
        <v>7757</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2">
      <c r="B44" s="216" t="s">
        <v>352</v>
      </c>
      <c r="CD44" s="631" t="s">
        <v>303</v>
      </c>
      <c r="CE44" s="632"/>
      <c r="CF44" s="600" t="s">
        <v>353</v>
      </c>
      <c r="CG44" s="601"/>
      <c r="CH44" s="601"/>
      <c r="CI44" s="601"/>
      <c r="CJ44" s="601"/>
      <c r="CK44" s="601"/>
      <c r="CL44" s="601"/>
      <c r="CM44" s="601"/>
      <c r="CN44" s="601"/>
      <c r="CO44" s="601"/>
      <c r="CP44" s="601"/>
      <c r="CQ44" s="602"/>
      <c r="CR44" s="603">
        <v>367156</v>
      </c>
      <c r="CS44" s="606"/>
      <c r="CT44" s="606"/>
      <c r="CU44" s="606"/>
      <c r="CV44" s="606"/>
      <c r="CW44" s="606"/>
      <c r="CX44" s="606"/>
      <c r="CY44" s="607"/>
      <c r="CZ44" s="608">
        <v>21.4</v>
      </c>
      <c r="DA44" s="609"/>
      <c r="DB44" s="609"/>
      <c r="DC44" s="610"/>
      <c r="DD44" s="611">
        <v>55577</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2">
      <c r="CD45" s="633"/>
      <c r="CE45" s="634"/>
      <c r="CF45" s="600" t="s">
        <v>354</v>
      </c>
      <c r="CG45" s="601"/>
      <c r="CH45" s="601"/>
      <c r="CI45" s="601"/>
      <c r="CJ45" s="601"/>
      <c r="CK45" s="601"/>
      <c r="CL45" s="601"/>
      <c r="CM45" s="601"/>
      <c r="CN45" s="601"/>
      <c r="CO45" s="601"/>
      <c r="CP45" s="601"/>
      <c r="CQ45" s="602"/>
      <c r="CR45" s="603">
        <v>158463</v>
      </c>
      <c r="CS45" s="604"/>
      <c r="CT45" s="604"/>
      <c r="CU45" s="604"/>
      <c r="CV45" s="604"/>
      <c r="CW45" s="604"/>
      <c r="CX45" s="604"/>
      <c r="CY45" s="605"/>
      <c r="CZ45" s="608">
        <v>9.1999999999999993</v>
      </c>
      <c r="DA45" s="637"/>
      <c r="DB45" s="637"/>
      <c r="DC45" s="638"/>
      <c r="DD45" s="611">
        <v>19128</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2">
      <c r="CD46" s="633"/>
      <c r="CE46" s="634"/>
      <c r="CF46" s="600" t="s">
        <v>355</v>
      </c>
      <c r="CG46" s="601"/>
      <c r="CH46" s="601"/>
      <c r="CI46" s="601"/>
      <c r="CJ46" s="601"/>
      <c r="CK46" s="601"/>
      <c r="CL46" s="601"/>
      <c r="CM46" s="601"/>
      <c r="CN46" s="601"/>
      <c r="CO46" s="601"/>
      <c r="CP46" s="601"/>
      <c r="CQ46" s="602"/>
      <c r="CR46" s="603">
        <v>199261</v>
      </c>
      <c r="CS46" s="606"/>
      <c r="CT46" s="606"/>
      <c r="CU46" s="606"/>
      <c r="CV46" s="606"/>
      <c r="CW46" s="606"/>
      <c r="CX46" s="606"/>
      <c r="CY46" s="607"/>
      <c r="CZ46" s="608">
        <v>11.6</v>
      </c>
      <c r="DA46" s="609"/>
      <c r="DB46" s="609"/>
      <c r="DC46" s="610"/>
      <c r="DD46" s="611">
        <v>27017</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2">
      <c r="CD47" s="633"/>
      <c r="CE47" s="634"/>
      <c r="CF47" s="600" t="s">
        <v>356</v>
      </c>
      <c r="CG47" s="601"/>
      <c r="CH47" s="601"/>
      <c r="CI47" s="601"/>
      <c r="CJ47" s="601"/>
      <c r="CK47" s="601"/>
      <c r="CL47" s="601"/>
      <c r="CM47" s="601"/>
      <c r="CN47" s="601"/>
      <c r="CO47" s="601"/>
      <c r="CP47" s="601"/>
      <c r="CQ47" s="602"/>
      <c r="CR47" s="603" t="s">
        <v>124</v>
      </c>
      <c r="CS47" s="604"/>
      <c r="CT47" s="604"/>
      <c r="CU47" s="604"/>
      <c r="CV47" s="604"/>
      <c r="CW47" s="604"/>
      <c r="CX47" s="604"/>
      <c r="CY47" s="605"/>
      <c r="CZ47" s="608" t="s">
        <v>141</v>
      </c>
      <c r="DA47" s="637"/>
      <c r="DB47" s="637"/>
      <c r="DC47" s="638"/>
      <c r="DD47" s="611" t="s">
        <v>124</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ht="10.8" x14ac:dyDescent="0.2">
      <c r="CD48" s="635"/>
      <c r="CE48" s="636"/>
      <c r="CF48" s="600" t="s">
        <v>357</v>
      </c>
      <c r="CG48" s="601"/>
      <c r="CH48" s="601"/>
      <c r="CI48" s="601"/>
      <c r="CJ48" s="601"/>
      <c r="CK48" s="601"/>
      <c r="CL48" s="601"/>
      <c r="CM48" s="601"/>
      <c r="CN48" s="601"/>
      <c r="CO48" s="601"/>
      <c r="CP48" s="601"/>
      <c r="CQ48" s="602"/>
      <c r="CR48" s="603" t="s">
        <v>124</v>
      </c>
      <c r="CS48" s="606"/>
      <c r="CT48" s="606"/>
      <c r="CU48" s="606"/>
      <c r="CV48" s="606"/>
      <c r="CW48" s="606"/>
      <c r="CX48" s="606"/>
      <c r="CY48" s="607"/>
      <c r="CZ48" s="608" t="s">
        <v>141</v>
      </c>
      <c r="DA48" s="609"/>
      <c r="DB48" s="609"/>
      <c r="DC48" s="610"/>
      <c r="DD48" s="611" t="s">
        <v>141</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2">
      <c r="CD49" s="615" t="s">
        <v>358</v>
      </c>
      <c r="CE49" s="616"/>
      <c r="CF49" s="616"/>
      <c r="CG49" s="616"/>
      <c r="CH49" s="616"/>
      <c r="CI49" s="616"/>
      <c r="CJ49" s="616"/>
      <c r="CK49" s="616"/>
      <c r="CL49" s="616"/>
      <c r="CM49" s="616"/>
      <c r="CN49" s="616"/>
      <c r="CO49" s="616"/>
      <c r="CP49" s="616"/>
      <c r="CQ49" s="617"/>
      <c r="CR49" s="618">
        <v>1714543</v>
      </c>
      <c r="CS49" s="619"/>
      <c r="CT49" s="619"/>
      <c r="CU49" s="619"/>
      <c r="CV49" s="619"/>
      <c r="CW49" s="619"/>
      <c r="CX49" s="619"/>
      <c r="CY49" s="620"/>
      <c r="CZ49" s="621">
        <v>100</v>
      </c>
      <c r="DA49" s="622"/>
      <c r="DB49" s="622"/>
      <c r="DC49" s="623"/>
      <c r="DD49" s="624">
        <v>1165641</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t="10.8" hidden="1" x14ac:dyDescent="0.2"/>
    <row r="51" spans="82:133" ht="10.8" hidden="1" x14ac:dyDescent="0.2"/>
    <row r="52" spans="82:133" ht="10.8" hidden="1" x14ac:dyDescent="0.2"/>
    <row r="53" spans="82:133" ht="10.8" hidden="1" x14ac:dyDescent="0.2"/>
  </sheetData>
  <sheetProtection algorithmName="SHA-512" hashValue="umSAI1CL/tFG6rNrGaOJlBuN5kbYhvqPbPay3xGzaCxF0fnr61bi3GvgLU8YxIXNs7zXlSTJp4Z1qUGTOPQDBg==" saltValue="y0Z8Jfp211meL6BOmCJ91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65" customWidth="1"/>
    <col min="131" max="131" width="1.6640625" style="265" customWidth="1"/>
    <col min="132" max="16384" width="9" style="265" hidden="1"/>
  </cols>
  <sheetData>
    <row r="1" spans="1:131" s="223" customFormat="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20"/>
      <c r="DQ1" s="221"/>
      <c r="DR1" s="221"/>
      <c r="DS1" s="221"/>
      <c r="DT1" s="221"/>
      <c r="DU1" s="221"/>
      <c r="DV1" s="221"/>
      <c r="DW1" s="221"/>
      <c r="DX1" s="221"/>
      <c r="DY1" s="221"/>
      <c r="DZ1" s="221"/>
      <c r="EA1" s="222"/>
    </row>
    <row r="2" spans="1:131" s="227" customFormat="1" ht="26.25" customHeight="1" thickBot="1" x14ac:dyDescent="0.25">
      <c r="A2" s="224" t="s">
        <v>359</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225"/>
      <c r="BB2" s="225"/>
      <c r="BC2" s="225"/>
      <c r="BD2" s="225"/>
      <c r="BE2" s="225"/>
      <c r="BF2" s="225"/>
      <c r="BG2" s="225"/>
      <c r="BH2" s="225"/>
      <c r="BI2" s="225"/>
      <c r="BJ2" s="225"/>
      <c r="BK2" s="225"/>
      <c r="BL2" s="225"/>
      <c r="BM2" s="225"/>
      <c r="BN2" s="225"/>
      <c r="BO2" s="225"/>
      <c r="BP2" s="225"/>
      <c r="BQ2" s="225"/>
      <c r="BR2" s="225"/>
      <c r="BS2" s="225"/>
      <c r="BT2" s="225"/>
      <c r="BU2" s="225"/>
      <c r="BV2" s="225"/>
      <c r="BW2" s="225"/>
      <c r="BX2" s="225"/>
      <c r="BY2" s="225"/>
      <c r="BZ2" s="225"/>
      <c r="CA2" s="225"/>
      <c r="CB2" s="225"/>
      <c r="CC2" s="225"/>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1141" t="s">
        <v>360</v>
      </c>
      <c r="DK2" s="1142"/>
      <c r="DL2" s="1142"/>
      <c r="DM2" s="1142"/>
      <c r="DN2" s="1142"/>
      <c r="DO2" s="1143"/>
      <c r="DP2" s="225"/>
      <c r="DQ2" s="1141" t="s">
        <v>361</v>
      </c>
      <c r="DR2" s="1142"/>
      <c r="DS2" s="1142"/>
      <c r="DT2" s="1142"/>
      <c r="DU2" s="1142"/>
      <c r="DV2" s="1142"/>
      <c r="DW2" s="1142"/>
      <c r="DX2" s="1142"/>
      <c r="DY2" s="1142"/>
      <c r="DZ2" s="1143"/>
      <c r="EA2" s="226"/>
    </row>
    <row r="3" spans="1:131" s="223" customFormat="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2"/>
    </row>
    <row r="4" spans="1:131" s="231" customFormat="1" ht="26.25" customHeight="1" thickBot="1" x14ac:dyDescent="0.25">
      <c r="A4" s="1094" t="s">
        <v>362</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28"/>
      <c r="BA4" s="228"/>
      <c r="BB4" s="228"/>
      <c r="BC4" s="228"/>
      <c r="BD4" s="228"/>
      <c r="BE4" s="229"/>
      <c r="BF4" s="229"/>
      <c r="BG4" s="229"/>
      <c r="BH4" s="229"/>
      <c r="BI4" s="229"/>
      <c r="BJ4" s="229"/>
      <c r="BK4" s="229"/>
      <c r="BL4" s="229"/>
      <c r="BM4" s="229"/>
      <c r="BN4" s="229"/>
      <c r="BO4" s="229"/>
      <c r="BP4" s="229"/>
      <c r="BQ4" s="228" t="s">
        <v>363</v>
      </c>
      <c r="BR4" s="228"/>
      <c r="BS4" s="228"/>
      <c r="BT4" s="228"/>
      <c r="BU4" s="228"/>
      <c r="BV4" s="228"/>
      <c r="BW4" s="228"/>
      <c r="BX4" s="228"/>
      <c r="BY4" s="228"/>
      <c r="BZ4" s="228"/>
      <c r="CA4" s="228"/>
      <c r="CB4" s="228"/>
      <c r="CC4" s="228"/>
      <c r="CD4" s="228"/>
      <c r="CE4" s="228"/>
      <c r="CF4" s="228"/>
      <c r="CG4" s="228"/>
      <c r="CH4" s="228"/>
      <c r="CI4" s="228"/>
      <c r="CJ4" s="228"/>
      <c r="CK4" s="228"/>
      <c r="CL4" s="228"/>
      <c r="CM4" s="228"/>
      <c r="CN4" s="228"/>
      <c r="CO4" s="228"/>
      <c r="CP4" s="228"/>
      <c r="CQ4" s="228"/>
      <c r="CR4" s="228"/>
      <c r="CS4" s="228"/>
      <c r="CT4" s="228"/>
      <c r="CU4" s="228"/>
      <c r="CV4" s="228"/>
      <c r="CW4" s="228"/>
      <c r="CX4" s="228"/>
      <c r="CY4" s="228"/>
      <c r="CZ4" s="228"/>
      <c r="DA4" s="228"/>
      <c r="DB4" s="228"/>
      <c r="DC4" s="228"/>
      <c r="DD4" s="228"/>
      <c r="DE4" s="228"/>
      <c r="DF4" s="228"/>
      <c r="DG4" s="228"/>
      <c r="DH4" s="228"/>
      <c r="DI4" s="228"/>
      <c r="DJ4" s="228"/>
      <c r="DK4" s="228"/>
      <c r="DL4" s="228"/>
      <c r="DM4" s="228"/>
      <c r="DN4" s="228"/>
      <c r="DO4" s="228"/>
      <c r="DP4" s="228"/>
      <c r="DQ4" s="228"/>
      <c r="DR4" s="228"/>
      <c r="DS4" s="228"/>
      <c r="DT4" s="228"/>
      <c r="DU4" s="228"/>
      <c r="DV4" s="228"/>
      <c r="DW4" s="228"/>
      <c r="DX4" s="228"/>
      <c r="DY4" s="228"/>
      <c r="DZ4" s="228"/>
      <c r="EA4" s="230"/>
    </row>
    <row r="5" spans="1:131" s="231" customFormat="1" ht="26.25" customHeight="1" x14ac:dyDescent="0.2">
      <c r="A5" s="1026" t="s">
        <v>364</v>
      </c>
      <c r="B5" s="1027"/>
      <c r="C5" s="1027"/>
      <c r="D5" s="1027"/>
      <c r="E5" s="1027"/>
      <c r="F5" s="1027"/>
      <c r="G5" s="1027"/>
      <c r="H5" s="1027"/>
      <c r="I5" s="1027"/>
      <c r="J5" s="1027"/>
      <c r="K5" s="1027"/>
      <c r="L5" s="1027"/>
      <c r="M5" s="1027"/>
      <c r="N5" s="1027"/>
      <c r="O5" s="1027"/>
      <c r="P5" s="1028"/>
      <c r="Q5" s="1032" t="s">
        <v>365</v>
      </c>
      <c r="R5" s="1033"/>
      <c r="S5" s="1033"/>
      <c r="T5" s="1033"/>
      <c r="U5" s="1034"/>
      <c r="V5" s="1032" t="s">
        <v>366</v>
      </c>
      <c r="W5" s="1033"/>
      <c r="X5" s="1033"/>
      <c r="Y5" s="1033"/>
      <c r="Z5" s="1034"/>
      <c r="AA5" s="1032" t="s">
        <v>367</v>
      </c>
      <c r="AB5" s="1033"/>
      <c r="AC5" s="1033"/>
      <c r="AD5" s="1033"/>
      <c r="AE5" s="1033"/>
      <c r="AF5" s="1144" t="s">
        <v>368</v>
      </c>
      <c r="AG5" s="1033"/>
      <c r="AH5" s="1033"/>
      <c r="AI5" s="1033"/>
      <c r="AJ5" s="1048"/>
      <c r="AK5" s="1033" t="s">
        <v>369</v>
      </c>
      <c r="AL5" s="1033"/>
      <c r="AM5" s="1033"/>
      <c r="AN5" s="1033"/>
      <c r="AO5" s="1034"/>
      <c r="AP5" s="1032" t="s">
        <v>370</v>
      </c>
      <c r="AQ5" s="1033"/>
      <c r="AR5" s="1033"/>
      <c r="AS5" s="1033"/>
      <c r="AT5" s="1034"/>
      <c r="AU5" s="1032" t="s">
        <v>371</v>
      </c>
      <c r="AV5" s="1033"/>
      <c r="AW5" s="1033"/>
      <c r="AX5" s="1033"/>
      <c r="AY5" s="1048"/>
      <c r="AZ5" s="232"/>
      <c r="BA5" s="232"/>
      <c r="BB5" s="232"/>
      <c r="BC5" s="232"/>
      <c r="BD5" s="232"/>
      <c r="BE5" s="233"/>
      <c r="BF5" s="233"/>
      <c r="BG5" s="233"/>
      <c r="BH5" s="233"/>
      <c r="BI5" s="233"/>
      <c r="BJ5" s="233"/>
      <c r="BK5" s="233"/>
      <c r="BL5" s="233"/>
      <c r="BM5" s="233"/>
      <c r="BN5" s="233"/>
      <c r="BO5" s="233"/>
      <c r="BP5" s="233"/>
      <c r="BQ5" s="1026" t="s">
        <v>372</v>
      </c>
      <c r="BR5" s="1027"/>
      <c r="BS5" s="1027"/>
      <c r="BT5" s="1027"/>
      <c r="BU5" s="1027"/>
      <c r="BV5" s="1027"/>
      <c r="BW5" s="1027"/>
      <c r="BX5" s="1027"/>
      <c r="BY5" s="1027"/>
      <c r="BZ5" s="1027"/>
      <c r="CA5" s="1027"/>
      <c r="CB5" s="1027"/>
      <c r="CC5" s="1027"/>
      <c r="CD5" s="1027"/>
      <c r="CE5" s="1027"/>
      <c r="CF5" s="1027"/>
      <c r="CG5" s="1028"/>
      <c r="CH5" s="1032" t="s">
        <v>373</v>
      </c>
      <c r="CI5" s="1033"/>
      <c r="CJ5" s="1033"/>
      <c r="CK5" s="1033"/>
      <c r="CL5" s="1034"/>
      <c r="CM5" s="1032" t="s">
        <v>374</v>
      </c>
      <c r="CN5" s="1033"/>
      <c r="CO5" s="1033"/>
      <c r="CP5" s="1033"/>
      <c r="CQ5" s="1034"/>
      <c r="CR5" s="1032" t="s">
        <v>375</v>
      </c>
      <c r="CS5" s="1033"/>
      <c r="CT5" s="1033"/>
      <c r="CU5" s="1033"/>
      <c r="CV5" s="1034"/>
      <c r="CW5" s="1032" t="s">
        <v>376</v>
      </c>
      <c r="CX5" s="1033"/>
      <c r="CY5" s="1033"/>
      <c r="CZ5" s="1033"/>
      <c r="DA5" s="1034"/>
      <c r="DB5" s="1032" t="s">
        <v>377</v>
      </c>
      <c r="DC5" s="1033"/>
      <c r="DD5" s="1033"/>
      <c r="DE5" s="1033"/>
      <c r="DF5" s="1034"/>
      <c r="DG5" s="1129" t="s">
        <v>378</v>
      </c>
      <c r="DH5" s="1130"/>
      <c r="DI5" s="1130"/>
      <c r="DJ5" s="1130"/>
      <c r="DK5" s="1131"/>
      <c r="DL5" s="1129" t="s">
        <v>379</v>
      </c>
      <c r="DM5" s="1130"/>
      <c r="DN5" s="1130"/>
      <c r="DO5" s="1130"/>
      <c r="DP5" s="1131"/>
      <c r="DQ5" s="1032" t="s">
        <v>380</v>
      </c>
      <c r="DR5" s="1033"/>
      <c r="DS5" s="1033"/>
      <c r="DT5" s="1033"/>
      <c r="DU5" s="1034"/>
      <c r="DV5" s="1032" t="s">
        <v>371</v>
      </c>
      <c r="DW5" s="1033"/>
      <c r="DX5" s="1033"/>
      <c r="DY5" s="1033"/>
      <c r="DZ5" s="1048"/>
      <c r="EA5" s="230"/>
    </row>
    <row r="6" spans="1:131" s="231" customFormat="1" ht="26.25" customHeight="1" thickBot="1" x14ac:dyDescent="0.25">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28"/>
      <c r="BA6" s="228"/>
      <c r="BB6" s="228"/>
      <c r="BC6" s="228"/>
      <c r="BD6" s="228"/>
      <c r="BE6" s="229"/>
      <c r="BF6" s="229"/>
      <c r="BG6" s="229"/>
      <c r="BH6" s="229"/>
      <c r="BI6" s="229"/>
      <c r="BJ6" s="229"/>
      <c r="BK6" s="229"/>
      <c r="BL6" s="229"/>
      <c r="BM6" s="229"/>
      <c r="BN6" s="229"/>
      <c r="BO6" s="229"/>
      <c r="BP6" s="229"/>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0"/>
    </row>
    <row r="7" spans="1:131" s="231" customFormat="1" ht="26.25" customHeight="1" thickTop="1" x14ac:dyDescent="0.2">
      <c r="A7" s="234">
        <v>1</v>
      </c>
      <c r="B7" s="1081" t="s">
        <v>381</v>
      </c>
      <c r="C7" s="1082"/>
      <c r="D7" s="1082"/>
      <c r="E7" s="1082"/>
      <c r="F7" s="1082"/>
      <c r="G7" s="1082"/>
      <c r="H7" s="1082"/>
      <c r="I7" s="1082"/>
      <c r="J7" s="1082"/>
      <c r="K7" s="1082"/>
      <c r="L7" s="1082"/>
      <c r="M7" s="1082"/>
      <c r="N7" s="1082"/>
      <c r="O7" s="1082"/>
      <c r="P7" s="1083"/>
      <c r="Q7" s="1135">
        <v>1805</v>
      </c>
      <c r="R7" s="1136"/>
      <c r="S7" s="1136"/>
      <c r="T7" s="1136"/>
      <c r="U7" s="1136"/>
      <c r="V7" s="1136">
        <v>1714</v>
      </c>
      <c r="W7" s="1136"/>
      <c r="X7" s="1136"/>
      <c r="Y7" s="1136"/>
      <c r="Z7" s="1136"/>
      <c r="AA7" s="1136">
        <v>91</v>
      </c>
      <c r="AB7" s="1136"/>
      <c r="AC7" s="1136"/>
      <c r="AD7" s="1136"/>
      <c r="AE7" s="1137"/>
      <c r="AF7" s="1138">
        <v>91</v>
      </c>
      <c r="AG7" s="1139"/>
      <c r="AH7" s="1139"/>
      <c r="AI7" s="1139"/>
      <c r="AJ7" s="1140"/>
      <c r="AK7" s="1122" t="s">
        <v>574</v>
      </c>
      <c r="AL7" s="1123"/>
      <c r="AM7" s="1123"/>
      <c r="AN7" s="1123"/>
      <c r="AO7" s="1123"/>
      <c r="AP7" s="1123">
        <v>2054</v>
      </c>
      <c r="AQ7" s="1123"/>
      <c r="AR7" s="1123"/>
      <c r="AS7" s="1123"/>
      <c r="AT7" s="1123"/>
      <c r="AU7" s="1124"/>
      <c r="AV7" s="1124"/>
      <c r="AW7" s="1124"/>
      <c r="AX7" s="1124"/>
      <c r="AY7" s="1125"/>
      <c r="AZ7" s="228"/>
      <c r="BA7" s="228"/>
      <c r="BB7" s="228"/>
      <c r="BC7" s="228"/>
      <c r="BD7" s="228"/>
      <c r="BE7" s="229"/>
      <c r="BF7" s="229"/>
      <c r="BG7" s="229"/>
      <c r="BH7" s="229"/>
      <c r="BI7" s="229"/>
      <c r="BJ7" s="229"/>
      <c r="BK7" s="229"/>
      <c r="BL7" s="229"/>
      <c r="BM7" s="229"/>
      <c r="BN7" s="229"/>
      <c r="BO7" s="229"/>
      <c r="BP7" s="229"/>
      <c r="BQ7" s="235">
        <v>1</v>
      </c>
      <c r="BR7" s="236"/>
      <c r="BS7" s="1126" t="s">
        <v>562</v>
      </c>
      <c r="BT7" s="1127"/>
      <c r="BU7" s="1127"/>
      <c r="BV7" s="1127"/>
      <c r="BW7" s="1127"/>
      <c r="BX7" s="1127"/>
      <c r="BY7" s="1127"/>
      <c r="BZ7" s="1127"/>
      <c r="CA7" s="1127"/>
      <c r="CB7" s="1127"/>
      <c r="CC7" s="1127"/>
      <c r="CD7" s="1127"/>
      <c r="CE7" s="1127"/>
      <c r="CF7" s="1127"/>
      <c r="CG7" s="1128"/>
      <c r="CH7" s="1119">
        <v>20</v>
      </c>
      <c r="CI7" s="1120"/>
      <c r="CJ7" s="1120"/>
      <c r="CK7" s="1120"/>
      <c r="CL7" s="1121"/>
      <c r="CM7" s="1119">
        <v>99</v>
      </c>
      <c r="CN7" s="1120"/>
      <c r="CO7" s="1120"/>
      <c r="CP7" s="1120"/>
      <c r="CQ7" s="1121"/>
      <c r="CR7" s="1119">
        <v>100</v>
      </c>
      <c r="CS7" s="1120"/>
      <c r="CT7" s="1120"/>
      <c r="CU7" s="1120"/>
      <c r="CV7" s="1121"/>
      <c r="CW7" s="1119">
        <v>0</v>
      </c>
      <c r="CX7" s="1120"/>
      <c r="CY7" s="1120"/>
      <c r="CZ7" s="1120"/>
      <c r="DA7" s="1121"/>
      <c r="DB7" s="1119">
        <v>0</v>
      </c>
      <c r="DC7" s="1120"/>
      <c r="DD7" s="1120"/>
      <c r="DE7" s="1120"/>
      <c r="DF7" s="1121"/>
      <c r="DG7" s="1119">
        <v>0</v>
      </c>
      <c r="DH7" s="1120"/>
      <c r="DI7" s="1120"/>
      <c r="DJ7" s="1120"/>
      <c r="DK7" s="1121"/>
      <c r="DL7" s="1119">
        <v>0</v>
      </c>
      <c r="DM7" s="1120"/>
      <c r="DN7" s="1120"/>
      <c r="DO7" s="1120"/>
      <c r="DP7" s="1121"/>
      <c r="DQ7" s="1119">
        <v>0</v>
      </c>
      <c r="DR7" s="1120"/>
      <c r="DS7" s="1120"/>
      <c r="DT7" s="1120"/>
      <c r="DU7" s="1121"/>
      <c r="DV7" s="1146"/>
      <c r="DW7" s="1147"/>
      <c r="DX7" s="1147"/>
      <c r="DY7" s="1147"/>
      <c r="DZ7" s="1148"/>
      <c r="EA7" s="230"/>
    </row>
    <row r="8" spans="1:131" s="231" customFormat="1" ht="26.25" customHeight="1" x14ac:dyDescent="0.2">
      <c r="A8" s="237">
        <v>2</v>
      </c>
      <c r="B8" s="1068"/>
      <c r="C8" s="1069"/>
      <c r="D8" s="1069"/>
      <c r="E8" s="1069"/>
      <c r="F8" s="1069"/>
      <c r="G8" s="1069"/>
      <c r="H8" s="1069"/>
      <c r="I8" s="1069"/>
      <c r="J8" s="1069"/>
      <c r="K8" s="1069"/>
      <c r="L8" s="1069"/>
      <c r="M8" s="1069"/>
      <c r="N8" s="1069"/>
      <c r="O8" s="1069"/>
      <c r="P8" s="1070"/>
      <c r="Q8" s="1074"/>
      <c r="R8" s="1075"/>
      <c r="S8" s="1075"/>
      <c r="T8" s="1075"/>
      <c r="U8" s="1075"/>
      <c r="V8" s="1075"/>
      <c r="W8" s="1075"/>
      <c r="X8" s="1075"/>
      <c r="Y8" s="1075"/>
      <c r="Z8" s="1075"/>
      <c r="AA8" s="1075"/>
      <c r="AB8" s="1075"/>
      <c r="AC8" s="1075"/>
      <c r="AD8" s="1075"/>
      <c r="AE8" s="1076"/>
      <c r="AF8" s="1050"/>
      <c r="AG8" s="1051"/>
      <c r="AH8" s="1051"/>
      <c r="AI8" s="1051"/>
      <c r="AJ8" s="1052"/>
      <c r="AK8" s="1117"/>
      <c r="AL8" s="1118"/>
      <c r="AM8" s="1118"/>
      <c r="AN8" s="1118"/>
      <c r="AO8" s="1118"/>
      <c r="AP8" s="1118"/>
      <c r="AQ8" s="1118"/>
      <c r="AR8" s="1118"/>
      <c r="AS8" s="1118"/>
      <c r="AT8" s="1118"/>
      <c r="AU8" s="1115"/>
      <c r="AV8" s="1115"/>
      <c r="AW8" s="1115"/>
      <c r="AX8" s="1115"/>
      <c r="AY8" s="1116"/>
      <c r="AZ8" s="228"/>
      <c r="BA8" s="228"/>
      <c r="BB8" s="228"/>
      <c r="BC8" s="228"/>
      <c r="BD8" s="228"/>
      <c r="BE8" s="229"/>
      <c r="BF8" s="229"/>
      <c r="BG8" s="229"/>
      <c r="BH8" s="229"/>
      <c r="BI8" s="229"/>
      <c r="BJ8" s="229"/>
      <c r="BK8" s="229"/>
      <c r="BL8" s="229"/>
      <c r="BM8" s="229"/>
      <c r="BN8" s="229"/>
      <c r="BO8" s="229"/>
      <c r="BP8" s="229"/>
      <c r="BQ8" s="238">
        <v>2</v>
      </c>
      <c r="BR8" s="239"/>
      <c r="BS8" s="1045"/>
      <c r="BT8" s="1046"/>
      <c r="BU8" s="1046"/>
      <c r="BV8" s="1046"/>
      <c r="BW8" s="1046"/>
      <c r="BX8" s="1046"/>
      <c r="BY8" s="1046"/>
      <c r="BZ8" s="1046"/>
      <c r="CA8" s="1046"/>
      <c r="CB8" s="1046"/>
      <c r="CC8" s="1046"/>
      <c r="CD8" s="1046"/>
      <c r="CE8" s="1046"/>
      <c r="CF8" s="1046"/>
      <c r="CG8" s="1047"/>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30"/>
    </row>
    <row r="9" spans="1:131" s="231" customFormat="1" ht="26.25" customHeight="1" x14ac:dyDescent="0.2">
      <c r="A9" s="237">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0"/>
      <c r="AG9" s="1051"/>
      <c r="AH9" s="1051"/>
      <c r="AI9" s="1051"/>
      <c r="AJ9" s="1052"/>
      <c r="AK9" s="1117"/>
      <c r="AL9" s="1118"/>
      <c r="AM9" s="1118"/>
      <c r="AN9" s="1118"/>
      <c r="AO9" s="1118"/>
      <c r="AP9" s="1118"/>
      <c r="AQ9" s="1118"/>
      <c r="AR9" s="1118"/>
      <c r="AS9" s="1118"/>
      <c r="AT9" s="1118"/>
      <c r="AU9" s="1115"/>
      <c r="AV9" s="1115"/>
      <c r="AW9" s="1115"/>
      <c r="AX9" s="1115"/>
      <c r="AY9" s="1116"/>
      <c r="AZ9" s="228"/>
      <c r="BA9" s="228"/>
      <c r="BB9" s="228"/>
      <c r="BC9" s="228"/>
      <c r="BD9" s="228"/>
      <c r="BE9" s="229"/>
      <c r="BF9" s="229"/>
      <c r="BG9" s="229"/>
      <c r="BH9" s="229"/>
      <c r="BI9" s="229"/>
      <c r="BJ9" s="229"/>
      <c r="BK9" s="229"/>
      <c r="BL9" s="229"/>
      <c r="BM9" s="229"/>
      <c r="BN9" s="229"/>
      <c r="BO9" s="229"/>
      <c r="BP9" s="229"/>
      <c r="BQ9" s="238">
        <v>3</v>
      </c>
      <c r="BR9" s="239"/>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0"/>
    </row>
    <row r="10" spans="1:131" s="231" customFormat="1" ht="26.25" customHeight="1" x14ac:dyDescent="0.2">
      <c r="A10" s="237">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28"/>
      <c r="BA10" s="228"/>
      <c r="BB10" s="228"/>
      <c r="BC10" s="228"/>
      <c r="BD10" s="228"/>
      <c r="BE10" s="229"/>
      <c r="BF10" s="229"/>
      <c r="BG10" s="229"/>
      <c r="BH10" s="229"/>
      <c r="BI10" s="229"/>
      <c r="BJ10" s="229"/>
      <c r="BK10" s="229"/>
      <c r="BL10" s="229"/>
      <c r="BM10" s="229"/>
      <c r="BN10" s="229"/>
      <c r="BO10" s="229"/>
      <c r="BP10" s="229"/>
      <c r="BQ10" s="238">
        <v>4</v>
      </c>
      <c r="BR10" s="239"/>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0"/>
    </row>
    <row r="11" spans="1:131" s="231" customFormat="1" ht="26.25" customHeight="1" x14ac:dyDescent="0.2">
      <c r="A11" s="237">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28"/>
      <c r="BA11" s="228"/>
      <c r="BB11" s="228"/>
      <c r="BC11" s="228"/>
      <c r="BD11" s="228"/>
      <c r="BE11" s="229"/>
      <c r="BF11" s="229"/>
      <c r="BG11" s="229"/>
      <c r="BH11" s="229"/>
      <c r="BI11" s="229"/>
      <c r="BJ11" s="229"/>
      <c r="BK11" s="229"/>
      <c r="BL11" s="229"/>
      <c r="BM11" s="229"/>
      <c r="BN11" s="229"/>
      <c r="BO11" s="229"/>
      <c r="BP11" s="229"/>
      <c r="BQ11" s="238">
        <v>5</v>
      </c>
      <c r="BR11" s="239"/>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0"/>
    </row>
    <row r="12" spans="1:131" s="231" customFormat="1" ht="26.25" customHeight="1" x14ac:dyDescent="0.2">
      <c r="A12" s="237">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28"/>
      <c r="BA12" s="228"/>
      <c r="BB12" s="228"/>
      <c r="BC12" s="228"/>
      <c r="BD12" s="228"/>
      <c r="BE12" s="229"/>
      <c r="BF12" s="229"/>
      <c r="BG12" s="229"/>
      <c r="BH12" s="229"/>
      <c r="BI12" s="229"/>
      <c r="BJ12" s="229"/>
      <c r="BK12" s="229"/>
      <c r="BL12" s="229"/>
      <c r="BM12" s="229"/>
      <c r="BN12" s="229"/>
      <c r="BO12" s="229"/>
      <c r="BP12" s="229"/>
      <c r="BQ12" s="238">
        <v>6</v>
      </c>
      <c r="BR12" s="239"/>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0"/>
    </row>
    <row r="13" spans="1:131" s="231" customFormat="1" ht="26.25" customHeight="1" x14ac:dyDescent="0.2">
      <c r="A13" s="237">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28"/>
      <c r="BA13" s="228"/>
      <c r="BB13" s="228"/>
      <c r="BC13" s="228"/>
      <c r="BD13" s="228"/>
      <c r="BE13" s="229"/>
      <c r="BF13" s="229"/>
      <c r="BG13" s="229"/>
      <c r="BH13" s="229"/>
      <c r="BI13" s="229"/>
      <c r="BJ13" s="229"/>
      <c r="BK13" s="229"/>
      <c r="BL13" s="229"/>
      <c r="BM13" s="229"/>
      <c r="BN13" s="229"/>
      <c r="BO13" s="229"/>
      <c r="BP13" s="229"/>
      <c r="BQ13" s="238">
        <v>7</v>
      </c>
      <c r="BR13" s="239"/>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0"/>
    </row>
    <row r="14" spans="1:131" s="231" customFormat="1" ht="26.25" customHeight="1" x14ac:dyDescent="0.2">
      <c r="A14" s="237">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28"/>
      <c r="BA14" s="228"/>
      <c r="BB14" s="228"/>
      <c r="BC14" s="228"/>
      <c r="BD14" s="228"/>
      <c r="BE14" s="229"/>
      <c r="BF14" s="229"/>
      <c r="BG14" s="229"/>
      <c r="BH14" s="229"/>
      <c r="BI14" s="229"/>
      <c r="BJ14" s="229"/>
      <c r="BK14" s="229"/>
      <c r="BL14" s="229"/>
      <c r="BM14" s="229"/>
      <c r="BN14" s="229"/>
      <c r="BO14" s="229"/>
      <c r="BP14" s="229"/>
      <c r="BQ14" s="238">
        <v>8</v>
      </c>
      <c r="BR14" s="239"/>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0"/>
    </row>
    <row r="15" spans="1:131" s="231" customFormat="1" ht="26.25" customHeight="1" x14ac:dyDescent="0.2">
      <c r="A15" s="237">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28"/>
      <c r="BA15" s="228"/>
      <c r="BB15" s="228"/>
      <c r="BC15" s="228"/>
      <c r="BD15" s="228"/>
      <c r="BE15" s="229"/>
      <c r="BF15" s="229"/>
      <c r="BG15" s="229"/>
      <c r="BH15" s="229"/>
      <c r="BI15" s="229"/>
      <c r="BJ15" s="229"/>
      <c r="BK15" s="229"/>
      <c r="BL15" s="229"/>
      <c r="BM15" s="229"/>
      <c r="BN15" s="229"/>
      <c r="BO15" s="229"/>
      <c r="BP15" s="229"/>
      <c r="BQ15" s="238">
        <v>9</v>
      </c>
      <c r="BR15" s="239"/>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0"/>
    </row>
    <row r="16" spans="1:131" s="231" customFormat="1" ht="26.25" customHeight="1" x14ac:dyDescent="0.2">
      <c r="A16" s="237">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28"/>
      <c r="BA16" s="228"/>
      <c r="BB16" s="228"/>
      <c r="BC16" s="228"/>
      <c r="BD16" s="228"/>
      <c r="BE16" s="229"/>
      <c r="BF16" s="229"/>
      <c r="BG16" s="229"/>
      <c r="BH16" s="229"/>
      <c r="BI16" s="229"/>
      <c r="BJ16" s="229"/>
      <c r="BK16" s="229"/>
      <c r="BL16" s="229"/>
      <c r="BM16" s="229"/>
      <c r="BN16" s="229"/>
      <c r="BO16" s="229"/>
      <c r="BP16" s="229"/>
      <c r="BQ16" s="238">
        <v>10</v>
      </c>
      <c r="BR16" s="239"/>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0"/>
    </row>
    <row r="17" spans="1:131" s="231" customFormat="1" ht="26.25" customHeight="1" x14ac:dyDescent="0.2">
      <c r="A17" s="237">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28"/>
      <c r="BA17" s="228"/>
      <c r="BB17" s="228"/>
      <c r="BC17" s="228"/>
      <c r="BD17" s="228"/>
      <c r="BE17" s="229"/>
      <c r="BF17" s="229"/>
      <c r="BG17" s="229"/>
      <c r="BH17" s="229"/>
      <c r="BI17" s="229"/>
      <c r="BJ17" s="229"/>
      <c r="BK17" s="229"/>
      <c r="BL17" s="229"/>
      <c r="BM17" s="229"/>
      <c r="BN17" s="229"/>
      <c r="BO17" s="229"/>
      <c r="BP17" s="229"/>
      <c r="BQ17" s="238">
        <v>11</v>
      </c>
      <c r="BR17" s="239"/>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0"/>
    </row>
    <row r="18" spans="1:131" s="231" customFormat="1" ht="26.25" customHeight="1" x14ac:dyDescent="0.2">
      <c r="A18" s="237">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28"/>
      <c r="BA18" s="228"/>
      <c r="BB18" s="228"/>
      <c r="BC18" s="228"/>
      <c r="BD18" s="228"/>
      <c r="BE18" s="229"/>
      <c r="BF18" s="229"/>
      <c r="BG18" s="229"/>
      <c r="BH18" s="229"/>
      <c r="BI18" s="229"/>
      <c r="BJ18" s="229"/>
      <c r="BK18" s="229"/>
      <c r="BL18" s="229"/>
      <c r="BM18" s="229"/>
      <c r="BN18" s="229"/>
      <c r="BO18" s="229"/>
      <c r="BP18" s="229"/>
      <c r="BQ18" s="238">
        <v>12</v>
      </c>
      <c r="BR18" s="239"/>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0"/>
    </row>
    <row r="19" spans="1:131" s="231" customFormat="1" ht="26.25" customHeight="1" x14ac:dyDescent="0.2">
      <c r="A19" s="237">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28"/>
      <c r="BA19" s="228"/>
      <c r="BB19" s="228"/>
      <c r="BC19" s="228"/>
      <c r="BD19" s="228"/>
      <c r="BE19" s="229"/>
      <c r="BF19" s="229"/>
      <c r="BG19" s="229"/>
      <c r="BH19" s="229"/>
      <c r="BI19" s="229"/>
      <c r="BJ19" s="229"/>
      <c r="BK19" s="229"/>
      <c r="BL19" s="229"/>
      <c r="BM19" s="229"/>
      <c r="BN19" s="229"/>
      <c r="BO19" s="229"/>
      <c r="BP19" s="229"/>
      <c r="BQ19" s="238">
        <v>13</v>
      </c>
      <c r="BR19" s="239"/>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0"/>
    </row>
    <row r="20" spans="1:131" s="231" customFormat="1" ht="26.25" customHeight="1" x14ac:dyDescent="0.2">
      <c r="A20" s="237">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28"/>
      <c r="BA20" s="228"/>
      <c r="BB20" s="228"/>
      <c r="BC20" s="228"/>
      <c r="BD20" s="228"/>
      <c r="BE20" s="229"/>
      <c r="BF20" s="229"/>
      <c r="BG20" s="229"/>
      <c r="BH20" s="229"/>
      <c r="BI20" s="229"/>
      <c r="BJ20" s="229"/>
      <c r="BK20" s="229"/>
      <c r="BL20" s="229"/>
      <c r="BM20" s="229"/>
      <c r="BN20" s="229"/>
      <c r="BO20" s="229"/>
      <c r="BP20" s="229"/>
      <c r="BQ20" s="238">
        <v>14</v>
      </c>
      <c r="BR20" s="239"/>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0"/>
    </row>
    <row r="21" spans="1:131" s="231" customFormat="1" ht="26.25" customHeight="1" thickBot="1" x14ac:dyDescent="0.25">
      <c r="A21" s="237">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28"/>
      <c r="BA21" s="228"/>
      <c r="BB21" s="228"/>
      <c r="BC21" s="228"/>
      <c r="BD21" s="228"/>
      <c r="BE21" s="229"/>
      <c r="BF21" s="229"/>
      <c r="BG21" s="229"/>
      <c r="BH21" s="229"/>
      <c r="BI21" s="229"/>
      <c r="BJ21" s="229"/>
      <c r="BK21" s="229"/>
      <c r="BL21" s="229"/>
      <c r="BM21" s="229"/>
      <c r="BN21" s="229"/>
      <c r="BO21" s="229"/>
      <c r="BP21" s="229"/>
      <c r="BQ21" s="238">
        <v>15</v>
      </c>
      <c r="BR21" s="239"/>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0"/>
    </row>
    <row r="22" spans="1:131" s="231" customFormat="1" ht="26.25" customHeight="1" x14ac:dyDescent="0.2">
      <c r="A22" s="237">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382</v>
      </c>
      <c r="BA22" s="1066"/>
      <c r="BB22" s="1066"/>
      <c r="BC22" s="1066"/>
      <c r="BD22" s="1067"/>
      <c r="BE22" s="229"/>
      <c r="BF22" s="229"/>
      <c r="BG22" s="229"/>
      <c r="BH22" s="229"/>
      <c r="BI22" s="229"/>
      <c r="BJ22" s="229"/>
      <c r="BK22" s="229"/>
      <c r="BL22" s="229"/>
      <c r="BM22" s="229"/>
      <c r="BN22" s="229"/>
      <c r="BO22" s="229"/>
      <c r="BP22" s="229"/>
      <c r="BQ22" s="238">
        <v>16</v>
      </c>
      <c r="BR22" s="239"/>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0"/>
    </row>
    <row r="23" spans="1:131" s="231" customFormat="1" ht="26.25" customHeight="1" thickBot="1" x14ac:dyDescent="0.25">
      <c r="A23" s="240" t="s">
        <v>383</v>
      </c>
      <c r="B23" s="975" t="s">
        <v>384</v>
      </c>
      <c r="C23" s="976"/>
      <c r="D23" s="976"/>
      <c r="E23" s="976"/>
      <c r="F23" s="976"/>
      <c r="G23" s="976"/>
      <c r="H23" s="976"/>
      <c r="I23" s="976"/>
      <c r="J23" s="976"/>
      <c r="K23" s="976"/>
      <c r="L23" s="976"/>
      <c r="M23" s="976"/>
      <c r="N23" s="976"/>
      <c r="O23" s="976"/>
      <c r="P23" s="977"/>
      <c r="Q23" s="1099">
        <v>1805</v>
      </c>
      <c r="R23" s="1100"/>
      <c r="S23" s="1100"/>
      <c r="T23" s="1100"/>
      <c r="U23" s="1100"/>
      <c r="V23" s="1100">
        <v>1714</v>
      </c>
      <c r="W23" s="1100"/>
      <c r="X23" s="1100"/>
      <c r="Y23" s="1100"/>
      <c r="Z23" s="1100"/>
      <c r="AA23" s="1100">
        <v>91</v>
      </c>
      <c r="AB23" s="1100"/>
      <c r="AC23" s="1100"/>
      <c r="AD23" s="1100"/>
      <c r="AE23" s="1101"/>
      <c r="AF23" s="1102">
        <v>91</v>
      </c>
      <c r="AG23" s="1100"/>
      <c r="AH23" s="1100"/>
      <c r="AI23" s="1100"/>
      <c r="AJ23" s="1103"/>
      <c r="AK23" s="1104"/>
      <c r="AL23" s="1105"/>
      <c r="AM23" s="1105"/>
      <c r="AN23" s="1105"/>
      <c r="AO23" s="1105"/>
      <c r="AP23" s="1100">
        <v>2054</v>
      </c>
      <c r="AQ23" s="1100"/>
      <c r="AR23" s="1100"/>
      <c r="AS23" s="1100"/>
      <c r="AT23" s="1100"/>
      <c r="AU23" s="1106"/>
      <c r="AV23" s="1106"/>
      <c r="AW23" s="1106"/>
      <c r="AX23" s="1106"/>
      <c r="AY23" s="1107"/>
      <c r="AZ23" s="1096" t="s">
        <v>385</v>
      </c>
      <c r="BA23" s="1097"/>
      <c r="BB23" s="1097"/>
      <c r="BC23" s="1097"/>
      <c r="BD23" s="1098"/>
      <c r="BE23" s="229"/>
      <c r="BF23" s="229"/>
      <c r="BG23" s="229"/>
      <c r="BH23" s="229"/>
      <c r="BI23" s="229"/>
      <c r="BJ23" s="229"/>
      <c r="BK23" s="229"/>
      <c r="BL23" s="229"/>
      <c r="BM23" s="229"/>
      <c r="BN23" s="229"/>
      <c r="BO23" s="229"/>
      <c r="BP23" s="229"/>
      <c r="BQ23" s="238">
        <v>17</v>
      </c>
      <c r="BR23" s="239"/>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0"/>
    </row>
    <row r="24" spans="1:131" s="231" customFormat="1" ht="26.25" customHeight="1" x14ac:dyDescent="0.2">
      <c r="A24" s="1095" t="s">
        <v>386</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28"/>
      <c r="BA24" s="228"/>
      <c r="BB24" s="228"/>
      <c r="BC24" s="228"/>
      <c r="BD24" s="228"/>
      <c r="BE24" s="229"/>
      <c r="BF24" s="229"/>
      <c r="BG24" s="229"/>
      <c r="BH24" s="229"/>
      <c r="BI24" s="229"/>
      <c r="BJ24" s="229"/>
      <c r="BK24" s="229"/>
      <c r="BL24" s="229"/>
      <c r="BM24" s="229"/>
      <c r="BN24" s="229"/>
      <c r="BO24" s="229"/>
      <c r="BP24" s="229"/>
      <c r="BQ24" s="238">
        <v>18</v>
      </c>
      <c r="BR24" s="239"/>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0"/>
    </row>
    <row r="25" spans="1:131" s="223" customFormat="1" ht="26.25" customHeight="1" thickBot="1" x14ac:dyDescent="0.25">
      <c r="A25" s="1094" t="s">
        <v>387</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28"/>
      <c r="BK25" s="228"/>
      <c r="BL25" s="228"/>
      <c r="BM25" s="228"/>
      <c r="BN25" s="228"/>
      <c r="BO25" s="241"/>
      <c r="BP25" s="241"/>
      <c r="BQ25" s="238">
        <v>19</v>
      </c>
      <c r="BR25" s="239"/>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2"/>
    </row>
    <row r="26" spans="1:131" s="223" customFormat="1" ht="26.25" customHeight="1" x14ac:dyDescent="0.2">
      <c r="A26" s="1026" t="s">
        <v>364</v>
      </c>
      <c r="B26" s="1027"/>
      <c r="C26" s="1027"/>
      <c r="D26" s="1027"/>
      <c r="E26" s="1027"/>
      <c r="F26" s="1027"/>
      <c r="G26" s="1027"/>
      <c r="H26" s="1027"/>
      <c r="I26" s="1027"/>
      <c r="J26" s="1027"/>
      <c r="K26" s="1027"/>
      <c r="L26" s="1027"/>
      <c r="M26" s="1027"/>
      <c r="N26" s="1027"/>
      <c r="O26" s="1027"/>
      <c r="P26" s="1028"/>
      <c r="Q26" s="1032" t="s">
        <v>388</v>
      </c>
      <c r="R26" s="1033"/>
      <c r="S26" s="1033"/>
      <c r="T26" s="1033"/>
      <c r="U26" s="1034"/>
      <c r="V26" s="1032" t="s">
        <v>389</v>
      </c>
      <c r="W26" s="1033"/>
      <c r="X26" s="1033"/>
      <c r="Y26" s="1033"/>
      <c r="Z26" s="1034"/>
      <c r="AA26" s="1032" t="s">
        <v>390</v>
      </c>
      <c r="AB26" s="1033"/>
      <c r="AC26" s="1033"/>
      <c r="AD26" s="1033"/>
      <c r="AE26" s="1033"/>
      <c r="AF26" s="1090" t="s">
        <v>391</v>
      </c>
      <c r="AG26" s="1039"/>
      <c r="AH26" s="1039"/>
      <c r="AI26" s="1039"/>
      <c r="AJ26" s="1091"/>
      <c r="AK26" s="1033" t="s">
        <v>392</v>
      </c>
      <c r="AL26" s="1033"/>
      <c r="AM26" s="1033"/>
      <c r="AN26" s="1033"/>
      <c r="AO26" s="1034"/>
      <c r="AP26" s="1032" t="s">
        <v>393</v>
      </c>
      <c r="AQ26" s="1033"/>
      <c r="AR26" s="1033"/>
      <c r="AS26" s="1033"/>
      <c r="AT26" s="1034"/>
      <c r="AU26" s="1032" t="s">
        <v>394</v>
      </c>
      <c r="AV26" s="1033"/>
      <c r="AW26" s="1033"/>
      <c r="AX26" s="1033"/>
      <c r="AY26" s="1034"/>
      <c r="AZ26" s="1032" t="s">
        <v>395</v>
      </c>
      <c r="BA26" s="1033"/>
      <c r="BB26" s="1033"/>
      <c r="BC26" s="1033"/>
      <c r="BD26" s="1034"/>
      <c r="BE26" s="1032" t="s">
        <v>371</v>
      </c>
      <c r="BF26" s="1033"/>
      <c r="BG26" s="1033"/>
      <c r="BH26" s="1033"/>
      <c r="BI26" s="1048"/>
      <c r="BJ26" s="228"/>
      <c r="BK26" s="228"/>
      <c r="BL26" s="228"/>
      <c r="BM26" s="228"/>
      <c r="BN26" s="228"/>
      <c r="BO26" s="241"/>
      <c r="BP26" s="241"/>
      <c r="BQ26" s="238">
        <v>20</v>
      </c>
      <c r="BR26" s="239"/>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2"/>
    </row>
    <row r="27" spans="1:131" s="223" customFormat="1" ht="26.25" customHeight="1" thickBot="1" x14ac:dyDescent="0.25">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28"/>
      <c r="BK27" s="228"/>
      <c r="BL27" s="228"/>
      <c r="BM27" s="228"/>
      <c r="BN27" s="228"/>
      <c r="BO27" s="241"/>
      <c r="BP27" s="241"/>
      <c r="BQ27" s="238">
        <v>21</v>
      </c>
      <c r="BR27" s="239"/>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2"/>
    </row>
    <row r="28" spans="1:131" s="223" customFormat="1" ht="26.25" customHeight="1" thickTop="1" x14ac:dyDescent="0.2">
      <c r="A28" s="242">
        <v>1</v>
      </c>
      <c r="B28" s="1081" t="s">
        <v>396</v>
      </c>
      <c r="C28" s="1082"/>
      <c r="D28" s="1082"/>
      <c r="E28" s="1082"/>
      <c r="F28" s="1082"/>
      <c r="G28" s="1082"/>
      <c r="H28" s="1082"/>
      <c r="I28" s="1082"/>
      <c r="J28" s="1082"/>
      <c r="K28" s="1082"/>
      <c r="L28" s="1082"/>
      <c r="M28" s="1082"/>
      <c r="N28" s="1082"/>
      <c r="O28" s="1082"/>
      <c r="P28" s="1083"/>
      <c r="Q28" s="1084">
        <v>197</v>
      </c>
      <c r="R28" s="1085"/>
      <c r="S28" s="1085"/>
      <c r="T28" s="1085"/>
      <c r="U28" s="1085"/>
      <c r="V28" s="1085">
        <v>192</v>
      </c>
      <c r="W28" s="1085"/>
      <c r="X28" s="1085"/>
      <c r="Y28" s="1085"/>
      <c r="Z28" s="1085"/>
      <c r="AA28" s="1085">
        <v>5</v>
      </c>
      <c r="AB28" s="1085"/>
      <c r="AC28" s="1085"/>
      <c r="AD28" s="1085"/>
      <c r="AE28" s="1086"/>
      <c r="AF28" s="1087">
        <v>5</v>
      </c>
      <c r="AG28" s="1085"/>
      <c r="AH28" s="1085"/>
      <c r="AI28" s="1085"/>
      <c r="AJ28" s="1088"/>
      <c r="AK28" s="1089">
        <v>16</v>
      </c>
      <c r="AL28" s="1077"/>
      <c r="AM28" s="1077"/>
      <c r="AN28" s="1077"/>
      <c r="AO28" s="1077"/>
      <c r="AP28" s="1077" t="s">
        <v>574</v>
      </c>
      <c r="AQ28" s="1077"/>
      <c r="AR28" s="1077"/>
      <c r="AS28" s="1077"/>
      <c r="AT28" s="1077"/>
      <c r="AU28" s="1077" t="s">
        <v>574</v>
      </c>
      <c r="AV28" s="1077"/>
      <c r="AW28" s="1077"/>
      <c r="AX28" s="1077"/>
      <c r="AY28" s="1077"/>
      <c r="AZ28" s="1078" t="s">
        <v>574</v>
      </c>
      <c r="BA28" s="1078"/>
      <c r="BB28" s="1078"/>
      <c r="BC28" s="1078"/>
      <c r="BD28" s="1078"/>
      <c r="BE28" s="1079"/>
      <c r="BF28" s="1079"/>
      <c r="BG28" s="1079"/>
      <c r="BH28" s="1079"/>
      <c r="BI28" s="1080"/>
      <c r="BJ28" s="228"/>
      <c r="BK28" s="228"/>
      <c r="BL28" s="228"/>
      <c r="BM28" s="228"/>
      <c r="BN28" s="228"/>
      <c r="BO28" s="241"/>
      <c r="BP28" s="241"/>
      <c r="BQ28" s="238">
        <v>22</v>
      </c>
      <c r="BR28" s="239"/>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2"/>
    </row>
    <row r="29" spans="1:131" s="223" customFormat="1" ht="26.25" customHeight="1" x14ac:dyDescent="0.2">
      <c r="A29" s="242">
        <v>2</v>
      </c>
      <c r="B29" s="1068" t="s">
        <v>397</v>
      </c>
      <c r="C29" s="1069"/>
      <c r="D29" s="1069"/>
      <c r="E29" s="1069"/>
      <c r="F29" s="1069"/>
      <c r="G29" s="1069"/>
      <c r="H29" s="1069"/>
      <c r="I29" s="1069"/>
      <c r="J29" s="1069"/>
      <c r="K29" s="1069"/>
      <c r="L29" s="1069"/>
      <c r="M29" s="1069"/>
      <c r="N29" s="1069"/>
      <c r="O29" s="1069"/>
      <c r="P29" s="1070"/>
      <c r="Q29" s="1074">
        <v>89</v>
      </c>
      <c r="R29" s="1075"/>
      <c r="S29" s="1075"/>
      <c r="T29" s="1075"/>
      <c r="U29" s="1075"/>
      <c r="V29" s="1075">
        <v>84</v>
      </c>
      <c r="W29" s="1075"/>
      <c r="X29" s="1075"/>
      <c r="Y29" s="1075"/>
      <c r="Z29" s="1075"/>
      <c r="AA29" s="1075">
        <v>5</v>
      </c>
      <c r="AB29" s="1075"/>
      <c r="AC29" s="1075"/>
      <c r="AD29" s="1075"/>
      <c r="AE29" s="1076"/>
      <c r="AF29" s="1050">
        <v>5</v>
      </c>
      <c r="AG29" s="1051"/>
      <c r="AH29" s="1051"/>
      <c r="AI29" s="1051"/>
      <c r="AJ29" s="1052"/>
      <c r="AK29" s="1011">
        <v>9</v>
      </c>
      <c r="AL29" s="1002"/>
      <c r="AM29" s="1002"/>
      <c r="AN29" s="1002"/>
      <c r="AO29" s="1002"/>
      <c r="AP29" s="1002">
        <v>67</v>
      </c>
      <c r="AQ29" s="1002"/>
      <c r="AR29" s="1002"/>
      <c r="AS29" s="1002"/>
      <c r="AT29" s="1002"/>
      <c r="AU29" s="1002">
        <v>4</v>
      </c>
      <c r="AV29" s="1002"/>
      <c r="AW29" s="1002"/>
      <c r="AX29" s="1002"/>
      <c r="AY29" s="1002"/>
      <c r="AZ29" s="1073" t="s">
        <v>574</v>
      </c>
      <c r="BA29" s="1073"/>
      <c r="BB29" s="1073"/>
      <c r="BC29" s="1073"/>
      <c r="BD29" s="1073"/>
      <c r="BE29" s="1063"/>
      <c r="BF29" s="1063"/>
      <c r="BG29" s="1063"/>
      <c r="BH29" s="1063"/>
      <c r="BI29" s="1064"/>
      <c r="BJ29" s="228"/>
      <c r="BK29" s="228"/>
      <c r="BL29" s="228"/>
      <c r="BM29" s="228"/>
      <c r="BN29" s="228"/>
      <c r="BO29" s="241"/>
      <c r="BP29" s="241"/>
      <c r="BQ29" s="238">
        <v>23</v>
      </c>
      <c r="BR29" s="239"/>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2"/>
    </row>
    <row r="30" spans="1:131" s="223" customFormat="1" ht="26.25" customHeight="1" x14ac:dyDescent="0.2">
      <c r="A30" s="242">
        <v>3</v>
      </c>
      <c r="B30" s="1068" t="s">
        <v>398</v>
      </c>
      <c r="C30" s="1069"/>
      <c r="D30" s="1069"/>
      <c r="E30" s="1069"/>
      <c r="F30" s="1069"/>
      <c r="G30" s="1069"/>
      <c r="H30" s="1069"/>
      <c r="I30" s="1069"/>
      <c r="J30" s="1069"/>
      <c r="K30" s="1069"/>
      <c r="L30" s="1069"/>
      <c r="M30" s="1069"/>
      <c r="N30" s="1069"/>
      <c r="O30" s="1069"/>
      <c r="P30" s="1070"/>
      <c r="Q30" s="1074">
        <v>176</v>
      </c>
      <c r="R30" s="1075"/>
      <c r="S30" s="1075"/>
      <c r="T30" s="1075"/>
      <c r="U30" s="1075"/>
      <c r="V30" s="1075">
        <v>171</v>
      </c>
      <c r="W30" s="1075"/>
      <c r="X30" s="1075"/>
      <c r="Y30" s="1075"/>
      <c r="Z30" s="1075"/>
      <c r="AA30" s="1075">
        <v>5</v>
      </c>
      <c r="AB30" s="1075"/>
      <c r="AC30" s="1075"/>
      <c r="AD30" s="1075"/>
      <c r="AE30" s="1076"/>
      <c r="AF30" s="1050">
        <v>5</v>
      </c>
      <c r="AG30" s="1051"/>
      <c r="AH30" s="1051"/>
      <c r="AI30" s="1051"/>
      <c r="AJ30" s="1052"/>
      <c r="AK30" s="1011">
        <v>40</v>
      </c>
      <c r="AL30" s="1002"/>
      <c r="AM30" s="1002"/>
      <c r="AN30" s="1002"/>
      <c r="AO30" s="1002"/>
      <c r="AP30" s="1002" t="s">
        <v>574</v>
      </c>
      <c r="AQ30" s="1002"/>
      <c r="AR30" s="1002"/>
      <c r="AS30" s="1002"/>
      <c r="AT30" s="1002"/>
      <c r="AU30" s="1002" t="s">
        <v>574</v>
      </c>
      <c r="AV30" s="1002"/>
      <c r="AW30" s="1002"/>
      <c r="AX30" s="1002"/>
      <c r="AY30" s="1002"/>
      <c r="AZ30" s="1073" t="s">
        <v>574</v>
      </c>
      <c r="BA30" s="1073"/>
      <c r="BB30" s="1073"/>
      <c r="BC30" s="1073"/>
      <c r="BD30" s="1073"/>
      <c r="BE30" s="1063"/>
      <c r="BF30" s="1063"/>
      <c r="BG30" s="1063"/>
      <c r="BH30" s="1063"/>
      <c r="BI30" s="1064"/>
      <c r="BJ30" s="228"/>
      <c r="BK30" s="228"/>
      <c r="BL30" s="228"/>
      <c r="BM30" s="228"/>
      <c r="BN30" s="228"/>
      <c r="BO30" s="241"/>
      <c r="BP30" s="241"/>
      <c r="BQ30" s="238">
        <v>24</v>
      </c>
      <c r="BR30" s="239"/>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2"/>
    </row>
    <row r="31" spans="1:131" s="223" customFormat="1" ht="26.25" customHeight="1" x14ac:dyDescent="0.2">
      <c r="A31" s="242">
        <v>4</v>
      </c>
      <c r="B31" s="1068" t="s">
        <v>399</v>
      </c>
      <c r="C31" s="1069"/>
      <c r="D31" s="1069"/>
      <c r="E31" s="1069"/>
      <c r="F31" s="1069"/>
      <c r="G31" s="1069"/>
      <c r="H31" s="1069"/>
      <c r="I31" s="1069"/>
      <c r="J31" s="1069"/>
      <c r="K31" s="1069"/>
      <c r="L31" s="1069"/>
      <c r="M31" s="1069"/>
      <c r="N31" s="1069"/>
      <c r="O31" s="1069"/>
      <c r="P31" s="1070"/>
      <c r="Q31" s="1074">
        <v>20</v>
      </c>
      <c r="R31" s="1075"/>
      <c r="S31" s="1075"/>
      <c r="T31" s="1075"/>
      <c r="U31" s="1075"/>
      <c r="V31" s="1075">
        <v>20</v>
      </c>
      <c r="W31" s="1075"/>
      <c r="X31" s="1075"/>
      <c r="Y31" s="1075"/>
      <c r="Z31" s="1075"/>
      <c r="AA31" s="1075">
        <v>0</v>
      </c>
      <c r="AB31" s="1075"/>
      <c r="AC31" s="1075"/>
      <c r="AD31" s="1075"/>
      <c r="AE31" s="1076"/>
      <c r="AF31" s="1050">
        <v>0</v>
      </c>
      <c r="AG31" s="1051"/>
      <c r="AH31" s="1051"/>
      <c r="AI31" s="1051"/>
      <c r="AJ31" s="1052"/>
      <c r="AK31" s="1011">
        <v>37</v>
      </c>
      <c r="AL31" s="1002"/>
      <c r="AM31" s="1002"/>
      <c r="AN31" s="1002"/>
      <c r="AO31" s="1002"/>
      <c r="AP31" s="1002" t="s">
        <v>574</v>
      </c>
      <c r="AQ31" s="1002"/>
      <c r="AR31" s="1002"/>
      <c r="AS31" s="1002"/>
      <c r="AT31" s="1002"/>
      <c r="AU31" s="1002" t="s">
        <v>574</v>
      </c>
      <c r="AV31" s="1002"/>
      <c r="AW31" s="1002"/>
      <c r="AX31" s="1002"/>
      <c r="AY31" s="1002"/>
      <c r="AZ31" s="1073" t="s">
        <v>574</v>
      </c>
      <c r="BA31" s="1073"/>
      <c r="BB31" s="1073"/>
      <c r="BC31" s="1073"/>
      <c r="BD31" s="1073"/>
      <c r="BE31" s="1063"/>
      <c r="BF31" s="1063"/>
      <c r="BG31" s="1063"/>
      <c r="BH31" s="1063"/>
      <c r="BI31" s="1064"/>
      <c r="BJ31" s="228"/>
      <c r="BK31" s="228"/>
      <c r="BL31" s="228"/>
      <c r="BM31" s="228"/>
      <c r="BN31" s="228"/>
      <c r="BO31" s="241"/>
      <c r="BP31" s="241"/>
      <c r="BQ31" s="238">
        <v>25</v>
      </c>
      <c r="BR31" s="239"/>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2"/>
    </row>
    <row r="32" spans="1:131" s="223" customFormat="1" ht="26.25" customHeight="1" x14ac:dyDescent="0.2">
      <c r="A32" s="242">
        <v>5</v>
      </c>
      <c r="B32" s="1068" t="s">
        <v>400</v>
      </c>
      <c r="C32" s="1069"/>
      <c r="D32" s="1069"/>
      <c r="E32" s="1069"/>
      <c r="F32" s="1069"/>
      <c r="G32" s="1069"/>
      <c r="H32" s="1069"/>
      <c r="I32" s="1069"/>
      <c r="J32" s="1069"/>
      <c r="K32" s="1069"/>
      <c r="L32" s="1069"/>
      <c r="M32" s="1069"/>
      <c r="N32" s="1069"/>
      <c r="O32" s="1069"/>
      <c r="P32" s="1070"/>
      <c r="Q32" s="1074">
        <v>152</v>
      </c>
      <c r="R32" s="1075"/>
      <c r="S32" s="1075"/>
      <c r="T32" s="1075"/>
      <c r="U32" s="1075"/>
      <c r="V32" s="1075">
        <v>151</v>
      </c>
      <c r="W32" s="1075"/>
      <c r="X32" s="1075"/>
      <c r="Y32" s="1075"/>
      <c r="Z32" s="1075"/>
      <c r="AA32" s="1075">
        <v>1</v>
      </c>
      <c r="AB32" s="1075"/>
      <c r="AC32" s="1075"/>
      <c r="AD32" s="1075"/>
      <c r="AE32" s="1076"/>
      <c r="AF32" s="1050">
        <v>1</v>
      </c>
      <c r="AG32" s="1051"/>
      <c r="AH32" s="1051"/>
      <c r="AI32" s="1051"/>
      <c r="AJ32" s="1052"/>
      <c r="AK32" s="1011">
        <v>28</v>
      </c>
      <c r="AL32" s="1002"/>
      <c r="AM32" s="1002"/>
      <c r="AN32" s="1002"/>
      <c r="AO32" s="1002"/>
      <c r="AP32" s="1002">
        <v>382</v>
      </c>
      <c r="AQ32" s="1002"/>
      <c r="AR32" s="1002"/>
      <c r="AS32" s="1002"/>
      <c r="AT32" s="1002"/>
      <c r="AU32" s="1002">
        <v>288</v>
      </c>
      <c r="AV32" s="1002"/>
      <c r="AW32" s="1002"/>
      <c r="AX32" s="1002"/>
      <c r="AY32" s="1002"/>
      <c r="AZ32" s="1073" t="s">
        <v>574</v>
      </c>
      <c r="BA32" s="1073"/>
      <c r="BB32" s="1073"/>
      <c r="BC32" s="1073"/>
      <c r="BD32" s="1073"/>
      <c r="BE32" s="1063" t="s">
        <v>401</v>
      </c>
      <c r="BF32" s="1063"/>
      <c r="BG32" s="1063"/>
      <c r="BH32" s="1063"/>
      <c r="BI32" s="1064"/>
      <c r="BJ32" s="228"/>
      <c r="BK32" s="228"/>
      <c r="BL32" s="228"/>
      <c r="BM32" s="228"/>
      <c r="BN32" s="228"/>
      <c r="BO32" s="241"/>
      <c r="BP32" s="241"/>
      <c r="BQ32" s="238">
        <v>26</v>
      </c>
      <c r="BR32" s="239"/>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2"/>
    </row>
    <row r="33" spans="1:131" s="223" customFormat="1" ht="26.25" customHeight="1" x14ac:dyDescent="0.2">
      <c r="A33" s="242">
        <v>6</v>
      </c>
      <c r="B33" s="1068" t="s">
        <v>402</v>
      </c>
      <c r="C33" s="1069"/>
      <c r="D33" s="1069"/>
      <c r="E33" s="1069"/>
      <c r="F33" s="1069"/>
      <c r="G33" s="1069"/>
      <c r="H33" s="1069"/>
      <c r="I33" s="1069"/>
      <c r="J33" s="1069"/>
      <c r="K33" s="1069"/>
      <c r="L33" s="1069"/>
      <c r="M33" s="1069"/>
      <c r="N33" s="1069"/>
      <c r="O33" s="1069"/>
      <c r="P33" s="1070"/>
      <c r="Q33" s="1074">
        <v>66</v>
      </c>
      <c r="R33" s="1075"/>
      <c r="S33" s="1075"/>
      <c r="T33" s="1075"/>
      <c r="U33" s="1075"/>
      <c r="V33" s="1075">
        <v>64</v>
      </c>
      <c r="W33" s="1075"/>
      <c r="X33" s="1075"/>
      <c r="Y33" s="1075"/>
      <c r="Z33" s="1075"/>
      <c r="AA33" s="1075">
        <v>2</v>
      </c>
      <c r="AB33" s="1075"/>
      <c r="AC33" s="1075"/>
      <c r="AD33" s="1075"/>
      <c r="AE33" s="1076"/>
      <c r="AF33" s="1050">
        <v>2</v>
      </c>
      <c r="AG33" s="1051"/>
      <c r="AH33" s="1051"/>
      <c r="AI33" s="1051"/>
      <c r="AJ33" s="1052"/>
      <c r="AK33" s="1011">
        <v>58</v>
      </c>
      <c r="AL33" s="1002"/>
      <c r="AM33" s="1002"/>
      <c r="AN33" s="1002"/>
      <c r="AO33" s="1002"/>
      <c r="AP33" s="1002" t="s">
        <v>574</v>
      </c>
      <c r="AQ33" s="1002"/>
      <c r="AR33" s="1002"/>
      <c r="AS33" s="1002"/>
      <c r="AT33" s="1002"/>
      <c r="AU33" s="1002" t="s">
        <v>574</v>
      </c>
      <c r="AV33" s="1002"/>
      <c r="AW33" s="1002"/>
      <c r="AX33" s="1002"/>
      <c r="AY33" s="1002"/>
      <c r="AZ33" s="1073" t="s">
        <v>574</v>
      </c>
      <c r="BA33" s="1073"/>
      <c r="BB33" s="1073"/>
      <c r="BC33" s="1073"/>
      <c r="BD33" s="1073"/>
      <c r="BE33" s="1063" t="s">
        <v>401</v>
      </c>
      <c r="BF33" s="1063"/>
      <c r="BG33" s="1063"/>
      <c r="BH33" s="1063"/>
      <c r="BI33" s="1064"/>
      <c r="BJ33" s="228"/>
      <c r="BK33" s="228"/>
      <c r="BL33" s="228"/>
      <c r="BM33" s="228"/>
      <c r="BN33" s="228"/>
      <c r="BO33" s="241"/>
      <c r="BP33" s="241"/>
      <c r="BQ33" s="238">
        <v>27</v>
      </c>
      <c r="BR33" s="239"/>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2"/>
    </row>
    <row r="34" spans="1:131" s="223" customFormat="1" ht="26.25" customHeight="1" x14ac:dyDescent="0.2">
      <c r="A34" s="242">
        <v>7</v>
      </c>
      <c r="B34" s="1068"/>
      <c r="C34" s="1069"/>
      <c r="D34" s="1069"/>
      <c r="E34" s="1069"/>
      <c r="F34" s="1069"/>
      <c r="G34" s="1069"/>
      <c r="H34" s="1069"/>
      <c r="I34" s="1069"/>
      <c r="J34" s="1069"/>
      <c r="K34" s="1069"/>
      <c r="L34" s="1069"/>
      <c r="M34" s="1069"/>
      <c r="N34" s="1069"/>
      <c r="O34" s="1069"/>
      <c r="P34" s="1070"/>
      <c r="Q34" s="1074"/>
      <c r="R34" s="1075"/>
      <c r="S34" s="1075"/>
      <c r="T34" s="1075"/>
      <c r="U34" s="1075"/>
      <c r="V34" s="1075"/>
      <c r="W34" s="1075"/>
      <c r="X34" s="1075"/>
      <c r="Y34" s="1075"/>
      <c r="Z34" s="1075"/>
      <c r="AA34" s="1075"/>
      <c r="AB34" s="1075"/>
      <c r="AC34" s="1075"/>
      <c r="AD34" s="1075"/>
      <c r="AE34" s="1076"/>
      <c r="AF34" s="1050"/>
      <c r="AG34" s="1051"/>
      <c r="AH34" s="1051"/>
      <c r="AI34" s="1051"/>
      <c r="AJ34" s="1052"/>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63"/>
      <c r="BF34" s="1063"/>
      <c r="BG34" s="1063"/>
      <c r="BH34" s="1063"/>
      <c r="BI34" s="1064"/>
      <c r="BJ34" s="228"/>
      <c r="BK34" s="228"/>
      <c r="BL34" s="228"/>
      <c r="BM34" s="228"/>
      <c r="BN34" s="228"/>
      <c r="BO34" s="241"/>
      <c r="BP34" s="241"/>
      <c r="BQ34" s="238">
        <v>28</v>
      </c>
      <c r="BR34" s="239"/>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2"/>
    </row>
    <row r="35" spans="1:131" s="223" customFormat="1" ht="26.25" customHeight="1" x14ac:dyDescent="0.2">
      <c r="A35" s="242">
        <v>8</v>
      </c>
      <c r="B35" s="1068"/>
      <c r="C35" s="1069"/>
      <c r="D35" s="1069"/>
      <c r="E35" s="1069"/>
      <c r="F35" s="1069"/>
      <c r="G35" s="1069"/>
      <c r="H35" s="1069"/>
      <c r="I35" s="1069"/>
      <c r="J35" s="1069"/>
      <c r="K35" s="1069"/>
      <c r="L35" s="1069"/>
      <c r="M35" s="1069"/>
      <c r="N35" s="1069"/>
      <c r="O35" s="1069"/>
      <c r="P35" s="1070"/>
      <c r="Q35" s="1074"/>
      <c r="R35" s="1075"/>
      <c r="S35" s="1075"/>
      <c r="T35" s="1075"/>
      <c r="U35" s="1075"/>
      <c r="V35" s="1075"/>
      <c r="W35" s="1075"/>
      <c r="X35" s="1075"/>
      <c r="Y35" s="1075"/>
      <c r="Z35" s="1075"/>
      <c r="AA35" s="1075"/>
      <c r="AB35" s="1075"/>
      <c r="AC35" s="1075"/>
      <c r="AD35" s="1075"/>
      <c r="AE35" s="1076"/>
      <c r="AF35" s="1050"/>
      <c r="AG35" s="1051"/>
      <c r="AH35" s="1051"/>
      <c r="AI35" s="1051"/>
      <c r="AJ35" s="1052"/>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63"/>
      <c r="BF35" s="1063"/>
      <c r="BG35" s="1063"/>
      <c r="BH35" s="1063"/>
      <c r="BI35" s="1064"/>
      <c r="BJ35" s="228"/>
      <c r="BK35" s="228"/>
      <c r="BL35" s="228"/>
      <c r="BM35" s="228"/>
      <c r="BN35" s="228"/>
      <c r="BO35" s="241"/>
      <c r="BP35" s="241"/>
      <c r="BQ35" s="238">
        <v>29</v>
      </c>
      <c r="BR35" s="239"/>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2"/>
    </row>
    <row r="36" spans="1:131" s="223" customFormat="1" ht="26.25" customHeight="1" x14ac:dyDescent="0.2">
      <c r="A36" s="242">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28"/>
      <c r="BK36" s="228"/>
      <c r="BL36" s="228"/>
      <c r="BM36" s="228"/>
      <c r="BN36" s="228"/>
      <c r="BO36" s="241"/>
      <c r="BP36" s="241"/>
      <c r="BQ36" s="238">
        <v>30</v>
      </c>
      <c r="BR36" s="239"/>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2"/>
    </row>
    <row r="37" spans="1:131" s="223" customFormat="1" ht="26.25" customHeight="1" x14ac:dyDescent="0.2">
      <c r="A37" s="242">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28"/>
      <c r="BK37" s="228"/>
      <c r="BL37" s="228"/>
      <c r="BM37" s="228"/>
      <c r="BN37" s="228"/>
      <c r="BO37" s="241"/>
      <c r="BP37" s="241"/>
      <c r="BQ37" s="238">
        <v>31</v>
      </c>
      <c r="BR37" s="239"/>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2"/>
    </row>
    <row r="38" spans="1:131" s="223" customFormat="1" ht="26.25" customHeight="1" x14ac:dyDescent="0.2">
      <c r="A38" s="242">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28"/>
      <c r="BK38" s="228"/>
      <c r="BL38" s="228"/>
      <c r="BM38" s="228"/>
      <c r="BN38" s="228"/>
      <c r="BO38" s="241"/>
      <c r="BP38" s="241"/>
      <c r="BQ38" s="238">
        <v>32</v>
      </c>
      <c r="BR38" s="239"/>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2"/>
    </row>
    <row r="39" spans="1:131" s="223" customFormat="1" ht="26.25" customHeight="1" x14ac:dyDescent="0.2">
      <c r="A39" s="242">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28"/>
      <c r="BK39" s="228"/>
      <c r="BL39" s="228"/>
      <c r="BM39" s="228"/>
      <c r="BN39" s="228"/>
      <c r="BO39" s="241"/>
      <c r="BP39" s="241"/>
      <c r="BQ39" s="238">
        <v>33</v>
      </c>
      <c r="BR39" s="239"/>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2"/>
    </row>
    <row r="40" spans="1:131" s="223" customFormat="1" ht="26.25" customHeight="1" x14ac:dyDescent="0.2">
      <c r="A40" s="237">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28"/>
      <c r="BK40" s="228"/>
      <c r="BL40" s="228"/>
      <c r="BM40" s="228"/>
      <c r="BN40" s="228"/>
      <c r="BO40" s="241"/>
      <c r="BP40" s="241"/>
      <c r="BQ40" s="238">
        <v>34</v>
      </c>
      <c r="BR40" s="239"/>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2"/>
    </row>
    <row r="41" spans="1:131" s="223" customFormat="1" ht="26.25" customHeight="1" x14ac:dyDescent="0.2">
      <c r="A41" s="237">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28"/>
      <c r="BK41" s="228"/>
      <c r="BL41" s="228"/>
      <c r="BM41" s="228"/>
      <c r="BN41" s="228"/>
      <c r="BO41" s="241"/>
      <c r="BP41" s="241"/>
      <c r="BQ41" s="238">
        <v>35</v>
      </c>
      <c r="BR41" s="239"/>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2"/>
    </row>
    <row r="42" spans="1:131" s="223" customFormat="1" ht="26.25" customHeight="1" x14ac:dyDescent="0.2">
      <c r="A42" s="237">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28"/>
      <c r="BK42" s="228"/>
      <c r="BL42" s="228"/>
      <c r="BM42" s="228"/>
      <c r="BN42" s="228"/>
      <c r="BO42" s="241"/>
      <c r="BP42" s="241"/>
      <c r="BQ42" s="238">
        <v>36</v>
      </c>
      <c r="BR42" s="239"/>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2"/>
    </row>
    <row r="43" spans="1:131" s="223" customFormat="1" ht="26.25" customHeight="1" x14ac:dyDescent="0.2">
      <c r="A43" s="237">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28"/>
      <c r="BK43" s="228"/>
      <c r="BL43" s="228"/>
      <c r="BM43" s="228"/>
      <c r="BN43" s="228"/>
      <c r="BO43" s="241"/>
      <c r="BP43" s="241"/>
      <c r="BQ43" s="238">
        <v>37</v>
      </c>
      <c r="BR43" s="239"/>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2"/>
    </row>
    <row r="44" spans="1:131" s="223" customFormat="1" ht="26.25" customHeight="1" x14ac:dyDescent="0.2">
      <c r="A44" s="237">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28"/>
      <c r="BK44" s="228"/>
      <c r="BL44" s="228"/>
      <c r="BM44" s="228"/>
      <c r="BN44" s="228"/>
      <c r="BO44" s="241"/>
      <c r="BP44" s="241"/>
      <c r="BQ44" s="238">
        <v>38</v>
      </c>
      <c r="BR44" s="239"/>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2"/>
    </row>
    <row r="45" spans="1:131" s="223" customFormat="1" ht="26.25" customHeight="1" x14ac:dyDescent="0.2">
      <c r="A45" s="237">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28"/>
      <c r="BK45" s="228"/>
      <c r="BL45" s="228"/>
      <c r="BM45" s="228"/>
      <c r="BN45" s="228"/>
      <c r="BO45" s="241"/>
      <c r="BP45" s="241"/>
      <c r="BQ45" s="238">
        <v>39</v>
      </c>
      <c r="BR45" s="239"/>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2"/>
    </row>
    <row r="46" spans="1:131" s="223" customFormat="1" ht="26.25" customHeight="1" x14ac:dyDescent="0.2">
      <c r="A46" s="237">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28"/>
      <c r="BK46" s="228"/>
      <c r="BL46" s="228"/>
      <c r="BM46" s="228"/>
      <c r="BN46" s="228"/>
      <c r="BO46" s="241"/>
      <c r="BP46" s="241"/>
      <c r="BQ46" s="238">
        <v>40</v>
      </c>
      <c r="BR46" s="239"/>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2"/>
    </row>
    <row r="47" spans="1:131" s="223" customFormat="1" ht="26.25" customHeight="1" x14ac:dyDescent="0.2">
      <c r="A47" s="237">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28"/>
      <c r="BK47" s="228"/>
      <c r="BL47" s="228"/>
      <c r="BM47" s="228"/>
      <c r="BN47" s="228"/>
      <c r="BO47" s="241"/>
      <c r="BP47" s="241"/>
      <c r="BQ47" s="238">
        <v>41</v>
      </c>
      <c r="BR47" s="239"/>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2"/>
    </row>
    <row r="48" spans="1:131" s="223" customFormat="1" ht="26.25" customHeight="1" x14ac:dyDescent="0.2">
      <c r="A48" s="237">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28"/>
      <c r="BK48" s="228"/>
      <c r="BL48" s="228"/>
      <c r="BM48" s="228"/>
      <c r="BN48" s="228"/>
      <c r="BO48" s="241"/>
      <c r="BP48" s="241"/>
      <c r="BQ48" s="238">
        <v>42</v>
      </c>
      <c r="BR48" s="239"/>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2"/>
    </row>
    <row r="49" spans="1:131" s="223" customFormat="1" ht="26.25" customHeight="1" x14ac:dyDescent="0.2">
      <c r="A49" s="237">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28"/>
      <c r="BK49" s="228"/>
      <c r="BL49" s="228"/>
      <c r="BM49" s="228"/>
      <c r="BN49" s="228"/>
      <c r="BO49" s="241"/>
      <c r="BP49" s="241"/>
      <c r="BQ49" s="238">
        <v>43</v>
      </c>
      <c r="BR49" s="239"/>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2"/>
    </row>
    <row r="50" spans="1:131" s="223" customFormat="1" ht="26.25" customHeight="1" x14ac:dyDescent="0.2">
      <c r="A50" s="237">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28"/>
      <c r="BK50" s="228"/>
      <c r="BL50" s="228"/>
      <c r="BM50" s="228"/>
      <c r="BN50" s="228"/>
      <c r="BO50" s="241"/>
      <c r="BP50" s="241"/>
      <c r="BQ50" s="238">
        <v>44</v>
      </c>
      <c r="BR50" s="239"/>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2"/>
    </row>
    <row r="51" spans="1:131" s="223" customFormat="1" ht="26.25" customHeight="1" x14ac:dyDescent="0.2">
      <c r="A51" s="237">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28"/>
      <c r="BK51" s="228"/>
      <c r="BL51" s="228"/>
      <c r="BM51" s="228"/>
      <c r="BN51" s="228"/>
      <c r="BO51" s="241"/>
      <c r="BP51" s="241"/>
      <c r="BQ51" s="238">
        <v>45</v>
      </c>
      <c r="BR51" s="239"/>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2"/>
    </row>
    <row r="52" spans="1:131" s="223" customFormat="1" ht="26.25" customHeight="1" x14ac:dyDescent="0.2">
      <c r="A52" s="237">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28"/>
      <c r="BK52" s="228"/>
      <c r="BL52" s="228"/>
      <c r="BM52" s="228"/>
      <c r="BN52" s="228"/>
      <c r="BO52" s="241"/>
      <c r="BP52" s="241"/>
      <c r="BQ52" s="238">
        <v>46</v>
      </c>
      <c r="BR52" s="239"/>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2"/>
    </row>
    <row r="53" spans="1:131" s="223" customFormat="1" ht="26.25" customHeight="1" x14ac:dyDescent="0.2">
      <c r="A53" s="237">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28"/>
      <c r="BK53" s="228"/>
      <c r="BL53" s="228"/>
      <c r="BM53" s="228"/>
      <c r="BN53" s="228"/>
      <c r="BO53" s="241"/>
      <c r="BP53" s="241"/>
      <c r="BQ53" s="238">
        <v>47</v>
      </c>
      <c r="BR53" s="239"/>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2"/>
    </row>
    <row r="54" spans="1:131" s="223" customFormat="1" ht="26.25" customHeight="1" x14ac:dyDescent="0.2">
      <c r="A54" s="237">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28"/>
      <c r="BK54" s="228"/>
      <c r="BL54" s="228"/>
      <c r="BM54" s="228"/>
      <c r="BN54" s="228"/>
      <c r="BO54" s="241"/>
      <c r="BP54" s="241"/>
      <c r="BQ54" s="238">
        <v>48</v>
      </c>
      <c r="BR54" s="239"/>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2"/>
    </row>
    <row r="55" spans="1:131" s="223" customFormat="1" ht="26.25" customHeight="1" x14ac:dyDescent="0.2">
      <c r="A55" s="237">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28"/>
      <c r="BK55" s="228"/>
      <c r="BL55" s="228"/>
      <c r="BM55" s="228"/>
      <c r="BN55" s="228"/>
      <c r="BO55" s="241"/>
      <c r="BP55" s="241"/>
      <c r="BQ55" s="238">
        <v>49</v>
      </c>
      <c r="BR55" s="239"/>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2"/>
    </row>
    <row r="56" spans="1:131" s="223" customFormat="1" ht="26.25" customHeight="1" x14ac:dyDescent="0.2">
      <c r="A56" s="237">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28"/>
      <c r="BK56" s="228"/>
      <c r="BL56" s="228"/>
      <c r="BM56" s="228"/>
      <c r="BN56" s="228"/>
      <c r="BO56" s="241"/>
      <c r="BP56" s="241"/>
      <c r="BQ56" s="238">
        <v>50</v>
      </c>
      <c r="BR56" s="239"/>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2"/>
    </row>
    <row r="57" spans="1:131" s="223" customFormat="1" ht="26.25" customHeight="1" x14ac:dyDescent="0.2">
      <c r="A57" s="237">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28"/>
      <c r="BK57" s="228"/>
      <c r="BL57" s="228"/>
      <c r="BM57" s="228"/>
      <c r="BN57" s="228"/>
      <c r="BO57" s="241"/>
      <c r="BP57" s="241"/>
      <c r="BQ57" s="238">
        <v>51</v>
      </c>
      <c r="BR57" s="239"/>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2"/>
    </row>
    <row r="58" spans="1:131" s="223" customFormat="1" ht="26.25" customHeight="1" x14ac:dyDescent="0.2">
      <c r="A58" s="237">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28"/>
      <c r="BK58" s="228"/>
      <c r="BL58" s="228"/>
      <c r="BM58" s="228"/>
      <c r="BN58" s="228"/>
      <c r="BO58" s="241"/>
      <c r="BP58" s="241"/>
      <c r="BQ58" s="238">
        <v>52</v>
      </c>
      <c r="BR58" s="239"/>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2"/>
    </row>
    <row r="59" spans="1:131" s="223" customFormat="1" ht="26.25" customHeight="1" x14ac:dyDescent="0.2">
      <c r="A59" s="237">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28"/>
      <c r="BK59" s="228"/>
      <c r="BL59" s="228"/>
      <c r="BM59" s="228"/>
      <c r="BN59" s="228"/>
      <c r="BO59" s="241"/>
      <c r="BP59" s="241"/>
      <c r="BQ59" s="238">
        <v>53</v>
      </c>
      <c r="BR59" s="239"/>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2"/>
    </row>
    <row r="60" spans="1:131" s="223" customFormat="1" ht="26.25" customHeight="1" x14ac:dyDescent="0.2">
      <c r="A60" s="237">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28"/>
      <c r="BK60" s="228"/>
      <c r="BL60" s="228"/>
      <c r="BM60" s="228"/>
      <c r="BN60" s="228"/>
      <c r="BO60" s="241"/>
      <c r="BP60" s="241"/>
      <c r="BQ60" s="238">
        <v>54</v>
      </c>
      <c r="BR60" s="239"/>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2"/>
    </row>
    <row r="61" spans="1:131" s="223" customFormat="1" ht="26.25" customHeight="1" thickBot="1" x14ac:dyDescent="0.25">
      <c r="A61" s="237">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28"/>
      <c r="BK61" s="228"/>
      <c r="BL61" s="228"/>
      <c r="BM61" s="228"/>
      <c r="BN61" s="228"/>
      <c r="BO61" s="241"/>
      <c r="BP61" s="241"/>
      <c r="BQ61" s="238">
        <v>55</v>
      </c>
      <c r="BR61" s="239"/>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2"/>
    </row>
    <row r="62" spans="1:131" s="223" customFormat="1" ht="26.25" customHeight="1" x14ac:dyDescent="0.2">
      <c r="A62" s="237">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403</v>
      </c>
      <c r="BK62" s="1066"/>
      <c r="BL62" s="1066"/>
      <c r="BM62" s="1066"/>
      <c r="BN62" s="1067"/>
      <c r="BO62" s="241"/>
      <c r="BP62" s="241"/>
      <c r="BQ62" s="238">
        <v>56</v>
      </c>
      <c r="BR62" s="239"/>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2"/>
    </row>
    <row r="63" spans="1:131" s="223" customFormat="1" ht="26.25" customHeight="1" thickBot="1" x14ac:dyDescent="0.25">
      <c r="A63" s="240" t="s">
        <v>383</v>
      </c>
      <c r="B63" s="975" t="s">
        <v>404</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18</v>
      </c>
      <c r="AG63" s="990"/>
      <c r="AH63" s="990"/>
      <c r="AI63" s="990"/>
      <c r="AJ63" s="1061"/>
      <c r="AK63" s="1062"/>
      <c r="AL63" s="994"/>
      <c r="AM63" s="994"/>
      <c r="AN63" s="994"/>
      <c r="AO63" s="994"/>
      <c r="AP63" s="990">
        <v>449</v>
      </c>
      <c r="AQ63" s="990"/>
      <c r="AR63" s="990"/>
      <c r="AS63" s="990"/>
      <c r="AT63" s="990"/>
      <c r="AU63" s="990">
        <v>292</v>
      </c>
      <c r="AV63" s="990"/>
      <c r="AW63" s="990"/>
      <c r="AX63" s="990"/>
      <c r="AY63" s="990"/>
      <c r="AZ63" s="1056"/>
      <c r="BA63" s="1056"/>
      <c r="BB63" s="1056"/>
      <c r="BC63" s="1056"/>
      <c r="BD63" s="1056"/>
      <c r="BE63" s="991"/>
      <c r="BF63" s="991"/>
      <c r="BG63" s="991"/>
      <c r="BH63" s="991"/>
      <c r="BI63" s="992"/>
      <c r="BJ63" s="1057" t="s">
        <v>405</v>
      </c>
      <c r="BK63" s="982"/>
      <c r="BL63" s="982"/>
      <c r="BM63" s="982"/>
      <c r="BN63" s="1058"/>
      <c r="BO63" s="241"/>
      <c r="BP63" s="241"/>
      <c r="BQ63" s="238">
        <v>57</v>
      </c>
      <c r="BR63" s="239"/>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2"/>
    </row>
    <row r="64" spans="1:131" s="223" customFormat="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2"/>
    </row>
    <row r="65" spans="1:131" s="223" customFormat="1" ht="26.25" customHeight="1" thickBot="1" x14ac:dyDescent="0.25">
      <c r="A65" s="228" t="s">
        <v>406</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41"/>
      <c r="BF65" s="241"/>
      <c r="BG65" s="241"/>
      <c r="BH65" s="241"/>
      <c r="BI65" s="241"/>
      <c r="BJ65" s="241"/>
      <c r="BK65" s="241"/>
      <c r="BL65" s="241"/>
      <c r="BM65" s="241"/>
      <c r="BN65" s="241"/>
      <c r="BO65" s="241"/>
      <c r="BP65" s="241"/>
      <c r="BQ65" s="238">
        <v>59</v>
      </c>
      <c r="BR65" s="239"/>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2"/>
    </row>
    <row r="66" spans="1:131" s="223" customFormat="1" ht="26.25" customHeight="1" x14ac:dyDescent="0.2">
      <c r="A66" s="1026" t="s">
        <v>407</v>
      </c>
      <c r="B66" s="1027"/>
      <c r="C66" s="1027"/>
      <c r="D66" s="1027"/>
      <c r="E66" s="1027"/>
      <c r="F66" s="1027"/>
      <c r="G66" s="1027"/>
      <c r="H66" s="1027"/>
      <c r="I66" s="1027"/>
      <c r="J66" s="1027"/>
      <c r="K66" s="1027"/>
      <c r="L66" s="1027"/>
      <c r="M66" s="1027"/>
      <c r="N66" s="1027"/>
      <c r="O66" s="1027"/>
      <c r="P66" s="1028"/>
      <c r="Q66" s="1032" t="s">
        <v>408</v>
      </c>
      <c r="R66" s="1033"/>
      <c r="S66" s="1033"/>
      <c r="T66" s="1033"/>
      <c r="U66" s="1034"/>
      <c r="V66" s="1032" t="s">
        <v>409</v>
      </c>
      <c r="W66" s="1033"/>
      <c r="X66" s="1033"/>
      <c r="Y66" s="1033"/>
      <c r="Z66" s="1034"/>
      <c r="AA66" s="1032" t="s">
        <v>390</v>
      </c>
      <c r="AB66" s="1033"/>
      <c r="AC66" s="1033"/>
      <c r="AD66" s="1033"/>
      <c r="AE66" s="1034"/>
      <c r="AF66" s="1038" t="s">
        <v>410</v>
      </c>
      <c r="AG66" s="1039"/>
      <c r="AH66" s="1039"/>
      <c r="AI66" s="1039"/>
      <c r="AJ66" s="1040"/>
      <c r="AK66" s="1032" t="s">
        <v>411</v>
      </c>
      <c r="AL66" s="1027"/>
      <c r="AM66" s="1027"/>
      <c r="AN66" s="1027"/>
      <c r="AO66" s="1028"/>
      <c r="AP66" s="1032" t="s">
        <v>412</v>
      </c>
      <c r="AQ66" s="1033"/>
      <c r="AR66" s="1033"/>
      <c r="AS66" s="1033"/>
      <c r="AT66" s="1034"/>
      <c r="AU66" s="1032" t="s">
        <v>413</v>
      </c>
      <c r="AV66" s="1033"/>
      <c r="AW66" s="1033"/>
      <c r="AX66" s="1033"/>
      <c r="AY66" s="1034"/>
      <c r="AZ66" s="1032" t="s">
        <v>371</v>
      </c>
      <c r="BA66" s="1033"/>
      <c r="BB66" s="1033"/>
      <c r="BC66" s="1033"/>
      <c r="BD66" s="1048"/>
      <c r="BE66" s="241"/>
      <c r="BF66" s="241"/>
      <c r="BG66" s="241"/>
      <c r="BH66" s="241"/>
      <c r="BI66" s="241"/>
      <c r="BJ66" s="241"/>
      <c r="BK66" s="241"/>
      <c r="BL66" s="241"/>
      <c r="BM66" s="241"/>
      <c r="BN66" s="241"/>
      <c r="BO66" s="241"/>
      <c r="BP66" s="241"/>
      <c r="BQ66" s="238">
        <v>60</v>
      </c>
      <c r="BR66" s="243"/>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2"/>
    </row>
    <row r="67" spans="1:131" s="223" customFormat="1" ht="26.25" customHeight="1" thickBot="1" x14ac:dyDescent="0.25">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1"/>
      <c r="BF67" s="241"/>
      <c r="BG67" s="241"/>
      <c r="BH67" s="241"/>
      <c r="BI67" s="241"/>
      <c r="BJ67" s="241"/>
      <c r="BK67" s="241"/>
      <c r="BL67" s="241"/>
      <c r="BM67" s="241"/>
      <c r="BN67" s="241"/>
      <c r="BO67" s="241"/>
      <c r="BP67" s="241"/>
      <c r="BQ67" s="238">
        <v>61</v>
      </c>
      <c r="BR67" s="243"/>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2"/>
    </row>
    <row r="68" spans="1:131" s="223" customFormat="1" ht="26.25" customHeight="1" thickTop="1" x14ac:dyDescent="0.2">
      <c r="A68" s="234">
        <v>1</v>
      </c>
      <c r="B68" s="1016" t="s">
        <v>563</v>
      </c>
      <c r="C68" s="1017"/>
      <c r="D68" s="1017"/>
      <c r="E68" s="1017"/>
      <c r="F68" s="1017"/>
      <c r="G68" s="1017"/>
      <c r="H68" s="1017"/>
      <c r="I68" s="1017"/>
      <c r="J68" s="1017"/>
      <c r="K68" s="1017"/>
      <c r="L68" s="1017"/>
      <c r="M68" s="1017"/>
      <c r="N68" s="1017"/>
      <c r="O68" s="1017"/>
      <c r="P68" s="1018"/>
      <c r="Q68" s="1019">
        <v>4697</v>
      </c>
      <c r="R68" s="1013"/>
      <c r="S68" s="1013"/>
      <c r="T68" s="1013"/>
      <c r="U68" s="1013"/>
      <c r="V68" s="1013">
        <v>4682</v>
      </c>
      <c r="W68" s="1013"/>
      <c r="X68" s="1013"/>
      <c r="Y68" s="1013"/>
      <c r="Z68" s="1013"/>
      <c r="AA68" s="1013">
        <v>15</v>
      </c>
      <c r="AB68" s="1013"/>
      <c r="AC68" s="1013"/>
      <c r="AD68" s="1013"/>
      <c r="AE68" s="1013"/>
      <c r="AF68" s="1013">
        <v>15</v>
      </c>
      <c r="AG68" s="1013"/>
      <c r="AH68" s="1013"/>
      <c r="AI68" s="1013"/>
      <c r="AJ68" s="1013"/>
      <c r="AK68" s="1013" t="s">
        <v>575</v>
      </c>
      <c r="AL68" s="1013"/>
      <c r="AM68" s="1013"/>
      <c r="AN68" s="1013"/>
      <c r="AO68" s="1013"/>
      <c r="AP68" s="1013" t="s">
        <v>574</v>
      </c>
      <c r="AQ68" s="1013"/>
      <c r="AR68" s="1013"/>
      <c r="AS68" s="1013"/>
      <c r="AT68" s="1013"/>
      <c r="AU68" s="1013" t="s">
        <v>574</v>
      </c>
      <c r="AV68" s="1013"/>
      <c r="AW68" s="1013"/>
      <c r="AX68" s="1013"/>
      <c r="AY68" s="1013"/>
      <c r="AZ68" s="1014"/>
      <c r="BA68" s="1014"/>
      <c r="BB68" s="1014"/>
      <c r="BC68" s="1014"/>
      <c r="BD68" s="1015"/>
      <c r="BE68" s="241"/>
      <c r="BF68" s="241"/>
      <c r="BG68" s="241"/>
      <c r="BH68" s="241"/>
      <c r="BI68" s="241"/>
      <c r="BJ68" s="241"/>
      <c r="BK68" s="241"/>
      <c r="BL68" s="241"/>
      <c r="BM68" s="241"/>
      <c r="BN68" s="241"/>
      <c r="BO68" s="241"/>
      <c r="BP68" s="241"/>
      <c r="BQ68" s="238">
        <v>62</v>
      </c>
      <c r="BR68" s="243"/>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2"/>
    </row>
    <row r="69" spans="1:131" s="223" customFormat="1" ht="26.25" customHeight="1" x14ac:dyDescent="0.2">
      <c r="A69" s="237">
        <v>2</v>
      </c>
      <c r="B69" s="1005" t="s">
        <v>564</v>
      </c>
      <c r="C69" s="1006"/>
      <c r="D69" s="1006"/>
      <c r="E69" s="1006"/>
      <c r="F69" s="1006"/>
      <c r="G69" s="1006"/>
      <c r="H69" s="1006"/>
      <c r="I69" s="1006"/>
      <c r="J69" s="1006"/>
      <c r="K69" s="1006"/>
      <c r="L69" s="1006"/>
      <c r="M69" s="1006"/>
      <c r="N69" s="1006"/>
      <c r="O69" s="1006"/>
      <c r="P69" s="1007"/>
      <c r="Q69" s="1008">
        <v>189</v>
      </c>
      <c r="R69" s="1002"/>
      <c r="S69" s="1002"/>
      <c r="T69" s="1002"/>
      <c r="U69" s="1002"/>
      <c r="V69" s="1002">
        <v>173</v>
      </c>
      <c r="W69" s="1002"/>
      <c r="X69" s="1002"/>
      <c r="Y69" s="1002"/>
      <c r="Z69" s="1002"/>
      <c r="AA69" s="1002">
        <v>16</v>
      </c>
      <c r="AB69" s="1002"/>
      <c r="AC69" s="1002"/>
      <c r="AD69" s="1002"/>
      <c r="AE69" s="1002"/>
      <c r="AF69" s="1002">
        <v>16</v>
      </c>
      <c r="AG69" s="1002"/>
      <c r="AH69" s="1002"/>
      <c r="AI69" s="1002"/>
      <c r="AJ69" s="1002"/>
      <c r="AK69" s="1002" t="s">
        <v>575</v>
      </c>
      <c r="AL69" s="1002"/>
      <c r="AM69" s="1002"/>
      <c r="AN69" s="1002"/>
      <c r="AO69" s="1002"/>
      <c r="AP69" s="1002">
        <v>0</v>
      </c>
      <c r="AQ69" s="1002"/>
      <c r="AR69" s="1002"/>
      <c r="AS69" s="1002"/>
      <c r="AT69" s="1002"/>
      <c r="AU69" s="1002" t="s">
        <v>574</v>
      </c>
      <c r="AV69" s="1002"/>
      <c r="AW69" s="1002"/>
      <c r="AX69" s="1002"/>
      <c r="AY69" s="1002"/>
      <c r="AZ69" s="1003"/>
      <c r="BA69" s="1003"/>
      <c r="BB69" s="1003"/>
      <c r="BC69" s="1003"/>
      <c r="BD69" s="1004"/>
      <c r="BE69" s="241"/>
      <c r="BF69" s="241"/>
      <c r="BG69" s="241"/>
      <c r="BH69" s="241"/>
      <c r="BI69" s="241"/>
      <c r="BJ69" s="241"/>
      <c r="BK69" s="241"/>
      <c r="BL69" s="241"/>
      <c r="BM69" s="241"/>
      <c r="BN69" s="241"/>
      <c r="BO69" s="241"/>
      <c r="BP69" s="241"/>
      <c r="BQ69" s="238">
        <v>63</v>
      </c>
      <c r="BR69" s="243"/>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2"/>
    </row>
    <row r="70" spans="1:131" s="223" customFormat="1" ht="26.25" customHeight="1" x14ac:dyDescent="0.2">
      <c r="A70" s="237">
        <v>3</v>
      </c>
      <c r="B70" s="1005" t="s">
        <v>565</v>
      </c>
      <c r="C70" s="1006"/>
      <c r="D70" s="1006"/>
      <c r="E70" s="1006"/>
      <c r="F70" s="1006"/>
      <c r="G70" s="1006"/>
      <c r="H70" s="1006"/>
      <c r="I70" s="1006"/>
      <c r="J70" s="1006"/>
      <c r="K70" s="1006"/>
      <c r="L70" s="1006"/>
      <c r="M70" s="1006"/>
      <c r="N70" s="1006"/>
      <c r="O70" s="1006"/>
      <c r="P70" s="1007"/>
      <c r="Q70" s="1008">
        <v>121</v>
      </c>
      <c r="R70" s="1002"/>
      <c r="S70" s="1002"/>
      <c r="T70" s="1002"/>
      <c r="U70" s="1002"/>
      <c r="V70" s="1002">
        <v>117</v>
      </c>
      <c r="W70" s="1002"/>
      <c r="X70" s="1002"/>
      <c r="Y70" s="1002"/>
      <c r="Z70" s="1002"/>
      <c r="AA70" s="1002">
        <v>4</v>
      </c>
      <c r="AB70" s="1002"/>
      <c r="AC70" s="1002"/>
      <c r="AD70" s="1002"/>
      <c r="AE70" s="1002"/>
      <c r="AF70" s="1002">
        <v>4</v>
      </c>
      <c r="AG70" s="1002"/>
      <c r="AH70" s="1002"/>
      <c r="AI70" s="1002"/>
      <c r="AJ70" s="1002"/>
      <c r="AK70" s="1002">
        <v>21</v>
      </c>
      <c r="AL70" s="1002"/>
      <c r="AM70" s="1002"/>
      <c r="AN70" s="1002"/>
      <c r="AO70" s="1002"/>
      <c r="AP70" s="1002" t="s">
        <v>574</v>
      </c>
      <c r="AQ70" s="1002"/>
      <c r="AR70" s="1002"/>
      <c r="AS70" s="1002"/>
      <c r="AT70" s="1002"/>
      <c r="AU70" s="1002" t="s">
        <v>574</v>
      </c>
      <c r="AV70" s="1002"/>
      <c r="AW70" s="1002"/>
      <c r="AX70" s="1002"/>
      <c r="AY70" s="1002"/>
      <c r="AZ70" s="1003"/>
      <c r="BA70" s="1003"/>
      <c r="BB70" s="1003"/>
      <c r="BC70" s="1003"/>
      <c r="BD70" s="1004"/>
      <c r="BE70" s="241"/>
      <c r="BF70" s="241"/>
      <c r="BG70" s="241"/>
      <c r="BH70" s="241"/>
      <c r="BI70" s="241"/>
      <c r="BJ70" s="241"/>
      <c r="BK70" s="241"/>
      <c r="BL70" s="241"/>
      <c r="BM70" s="241"/>
      <c r="BN70" s="241"/>
      <c r="BO70" s="241"/>
      <c r="BP70" s="241"/>
      <c r="BQ70" s="238">
        <v>64</v>
      </c>
      <c r="BR70" s="243"/>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2"/>
    </row>
    <row r="71" spans="1:131" s="223" customFormat="1" ht="26.25" customHeight="1" x14ac:dyDescent="0.2">
      <c r="A71" s="237">
        <v>4</v>
      </c>
      <c r="B71" s="1005" t="s">
        <v>566</v>
      </c>
      <c r="C71" s="1006"/>
      <c r="D71" s="1006"/>
      <c r="E71" s="1006"/>
      <c r="F71" s="1006"/>
      <c r="G71" s="1006"/>
      <c r="H71" s="1006"/>
      <c r="I71" s="1006"/>
      <c r="J71" s="1006"/>
      <c r="K71" s="1006"/>
      <c r="L71" s="1006"/>
      <c r="M71" s="1006"/>
      <c r="N71" s="1006"/>
      <c r="O71" s="1006"/>
      <c r="P71" s="1007"/>
      <c r="Q71" s="1008">
        <v>191</v>
      </c>
      <c r="R71" s="1002"/>
      <c r="S71" s="1002"/>
      <c r="T71" s="1002"/>
      <c r="U71" s="1002"/>
      <c r="V71" s="1002">
        <v>108</v>
      </c>
      <c r="W71" s="1002"/>
      <c r="X71" s="1002"/>
      <c r="Y71" s="1002"/>
      <c r="Z71" s="1002"/>
      <c r="AA71" s="1002">
        <v>83</v>
      </c>
      <c r="AB71" s="1002"/>
      <c r="AC71" s="1002"/>
      <c r="AD71" s="1002"/>
      <c r="AE71" s="1002"/>
      <c r="AF71" s="1002">
        <v>83</v>
      </c>
      <c r="AG71" s="1002"/>
      <c r="AH71" s="1002"/>
      <c r="AI71" s="1002"/>
      <c r="AJ71" s="1002"/>
      <c r="AK71" s="1002" t="s">
        <v>576</v>
      </c>
      <c r="AL71" s="1002"/>
      <c r="AM71" s="1002"/>
      <c r="AN71" s="1002"/>
      <c r="AO71" s="1002"/>
      <c r="AP71" s="1002" t="s">
        <v>574</v>
      </c>
      <c r="AQ71" s="1002"/>
      <c r="AR71" s="1002"/>
      <c r="AS71" s="1002"/>
      <c r="AT71" s="1002"/>
      <c r="AU71" s="1002" t="s">
        <v>574</v>
      </c>
      <c r="AV71" s="1002"/>
      <c r="AW71" s="1002"/>
      <c r="AX71" s="1002"/>
      <c r="AY71" s="1002"/>
      <c r="AZ71" s="1003"/>
      <c r="BA71" s="1003"/>
      <c r="BB71" s="1003"/>
      <c r="BC71" s="1003"/>
      <c r="BD71" s="1004"/>
      <c r="BE71" s="241"/>
      <c r="BF71" s="241"/>
      <c r="BG71" s="241"/>
      <c r="BH71" s="241"/>
      <c r="BI71" s="241"/>
      <c r="BJ71" s="241"/>
      <c r="BK71" s="241"/>
      <c r="BL71" s="241"/>
      <c r="BM71" s="241"/>
      <c r="BN71" s="241"/>
      <c r="BO71" s="241"/>
      <c r="BP71" s="241"/>
      <c r="BQ71" s="238">
        <v>65</v>
      </c>
      <c r="BR71" s="243"/>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2"/>
    </row>
    <row r="72" spans="1:131" s="223" customFormat="1" ht="26.25" customHeight="1" x14ac:dyDescent="0.2">
      <c r="A72" s="237">
        <v>5</v>
      </c>
      <c r="B72" s="1005" t="s">
        <v>567</v>
      </c>
      <c r="C72" s="1006"/>
      <c r="D72" s="1006"/>
      <c r="E72" s="1006"/>
      <c r="F72" s="1006"/>
      <c r="G72" s="1006"/>
      <c r="H72" s="1006"/>
      <c r="I72" s="1006"/>
      <c r="J72" s="1006"/>
      <c r="K72" s="1006"/>
      <c r="L72" s="1006"/>
      <c r="M72" s="1006"/>
      <c r="N72" s="1006"/>
      <c r="O72" s="1006"/>
      <c r="P72" s="1007"/>
      <c r="Q72" s="1008">
        <v>13791</v>
      </c>
      <c r="R72" s="1002"/>
      <c r="S72" s="1002"/>
      <c r="T72" s="1002"/>
      <c r="U72" s="1002"/>
      <c r="V72" s="1002">
        <v>13536</v>
      </c>
      <c r="W72" s="1002"/>
      <c r="X72" s="1002"/>
      <c r="Y72" s="1002"/>
      <c r="Z72" s="1002"/>
      <c r="AA72" s="1002">
        <v>256</v>
      </c>
      <c r="AB72" s="1002"/>
      <c r="AC72" s="1002"/>
      <c r="AD72" s="1002"/>
      <c r="AE72" s="1002"/>
      <c r="AF72" s="1002">
        <v>256</v>
      </c>
      <c r="AG72" s="1002"/>
      <c r="AH72" s="1002"/>
      <c r="AI72" s="1002"/>
      <c r="AJ72" s="1002"/>
      <c r="AK72" s="1002">
        <v>60</v>
      </c>
      <c r="AL72" s="1002"/>
      <c r="AM72" s="1002"/>
      <c r="AN72" s="1002"/>
      <c r="AO72" s="1002"/>
      <c r="AP72" s="1002">
        <v>3571</v>
      </c>
      <c r="AQ72" s="1002"/>
      <c r="AR72" s="1002"/>
      <c r="AS72" s="1002"/>
      <c r="AT72" s="1002"/>
      <c r="AU72" s="1002">
        <v>24</v>
      </c>
      <c r="AV72" s="1002"/>
      <c r="AW72" s="1002"/>
      <c r="AX72" s="1002"/>
      <c r="AY72" s="1002"/>
      <c r="AZ72" s="1003"/>
      <c r="BA72" s="1003"/>
      <c r="BB72" s="1003"/>
      <c r="BC72" s="1003"/>
      <c r="BD72" s="1004"/>
      <c r="BE72" s="241"/>
      <c r="BF72" s="241"/>
      <c r="BG72" s="241"/>
      <c r="BH72" s="241"/>
      <c r="BI72" s="241"/>
      <c r="BJ72" s="241"/>
      <c r="BK72" s="241"/>
      <c r="BL72" s="241"/>
      <c r="BM72" s="241"/>
      <c r="BN72" s="241"/>
      <c r="BO72" s="241"/>
      <c r="BP72" s="241"/>
      <c r="BQ72" s="238">
        <v>66</v>
      </c>
      <c r="BR72" s="243"/>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2"/>
    </row>
    <row r="73" spans="1:131" s="223" customFormat="1" ht="26.25" customHeight="1" x14ac:dyDescent="0.2">
      <c r="A73" s="237">
        <v>6</v>
      </c>
      <c r="B73" s="1005" t="s">
        <v>568</v>
      </c>
      <c r="C73" s="1006"/>
      <c r="D73" s="1006"/>
      <c r="E73" s="1006"/>
      <c r="F73" s="1006"/>
      <c r="G73" s="1006"/>
      <c r="H73" s="1006"/>
      <c r="I73" s="1006"/>
      <c r="J73" s="1006"/>
      <c r="K73" s="1006"/>
      <c r="L73" s="1006"/>
      <c r="M73" s="1006"/>
      <c r="N73" s="1006"/>
      <c r="O73" s="1006"/>
      <c r="P73" s="1007"/>
      <c r="Q73" s="1008">
        <v>8934</v>
      </c>
      <c r="R73" s="1002"/>
      <c r="S73" s="1002"/>
      <c r="T73" s="1002"/>
      <c r="U73" s="1002"/>
      <c r="V73" s="1002">
        <v>9207</v>
      </c>
      <c r="W73" s="1002"/>
      <c r="X73" s="1002"/>
      <c r="Y73" s="1002"/>
      <c r="Z73" s="1002"/>
      <c r="AA73" s="1002">
        <v>-273</v>
      </c>
      <c r="AB73" s="1002"/>
      <c r="AC73" s="1002"/>
      <c r="AD73" s="1002"/>
      <c r="AE73" s="1002"/>
      <c r="AF73" s="1002">
        <v>1990</v>
      </c>
      <c r="AG73" s="1002"/>
      <c r="AH73" s="1002"/>
      <c r="AI73" s="1002"/>
      <c r="AJ73" s="1002"/>
      <c r="AK73" s="1002" t="s">
        <v>575</v>
      </c>
      <c r="AL73" s="1002"/>
      <c r="AM73" s="1002"/>
      <c r="AN73" s="1002"/>
      <c r="AO73" s="1002"/>
      <c r="AP73" s="1002">
        <v>6761</v>
      </c>
      <c r="AQ73" s="1002"/>
      <c r="AR73" s="1002"/>
      <c r="AS73" s="1002"/>
      <c r="AT73" s="1002"/>
      <c r="AU73" s="1002">
        <v>156</v>
      </c>
      <c r="AV73" s="1002"/>
      <c r="AW73" s="1002"/>
      <c r="AX73" s="1002"/>
      <c r="AY73" s="1002"/>
      <c r="AZ73" s="1003"/>
      <c r="BA73" s="1003"/>
      <c r="BB73" s="1003"/>
      <c r="BC73" s="1003"/>
      <c r="BD73" s="1004"/>
      <c r="BE73" s="241"/>
      <c r="BF73" s="241"/>
      <c r="BG73" s="241"/>
      <c r="BH73" s="241"/>
      <c r="BI73" s="241"/>
      <c r="BJ73" s="241"/>
      <c r="BK73" s="241"/>
      <c r="BL73" s="241"/>
      <c r="BM73" s="241"/>
      <c r="BN73" s="241"/>
      <c r="BO73" s="241"/>
      <c r="BP73" s="241"/>
      <c r="BQ73" s="238">
        <v>67</v>
      </c>
      <c r="BR73" s="243"/>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2"/>
    </row>
    <row r="74" spans="1:131" s="223" customFormat="1" ht="26.25" customHeight="1" x14ac:dyDescent="0.2">
      <c r="A74" s="237">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1"/>
      <c r="BF74" s="241"/>
      <c r="BG74" s="241"/>
      <c r="BH74" s="241"/>
      <c r="BI74" s="241"/>
      <c r="BJ74" s="241"/>
      <c r="BK74" s="241"/>
      <c r="BL74" s="241"/>
      <c r="BM74" s="241"/>
      <c r="BN74" s="241"/>
      <c r="BO74" s="241"/>
      <c r="BP74" s="241"/>
      <c r="BQ74" s="238">
        <v>68</v>
      </c>
      <c r="BR74" s="243"/>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2"/>
    </row>
    <row r="75" spans="1:131" s="223" customFormat="1" ht="26.25" customHeight="1" x14ac:dyDescent="0.2">
      <c r="A75" s="237">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1"/>
      <c r="BF75" s="241"/>
      <c r="BG75" s="241"/>
      <c r="BH75" s="241"/>
      <c r="BI75" s="241"/>
      <c r="BJ75" s="241"/>
      <c r="BK75" s="241"/>
      <c r="BL75" s="241"/>
      <c r="BM75" s="241"/>
      <c r="BN75" s="241"/>
      <c r="BO75" s="241"/>
      <c r="BP75" s="241"/>
      <c r="BQ75" s="238">
        <v>69</v>
      </c>
      <c r="BR75" s="243"/>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2"/>
    </row>
    <row r="76" spans="1:131" s="223" customFormat="1" ht="26.25" customHeight="1" x14ac:dyDescent="0.2">
      <c r="A76" s="237">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1"/>
      <c r="BF76" s="241"/>
      <c r="BG76" s="241"/>
      <c r="BH76" s="241"/>
      <c r="BI76" s="241"/>
      <c r="BJ76" s="241"/>
      <c r="BK76" s="241"/>
      <c r="BL76" s="241"/>
      <c r="BM76" s="241"/>
      <c r="BN76" s="241"/>
      <c r="BO76" s="241"/>
      <c r="BP76" s="241"/>
      <c r="BQ76" s="238">
        <v>70</v>
      </c>
      <c r="BR76" s="243"/>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2"/>
    </row>
    <row r="77" spans="1:131" s="223" customFormat="1" ht="26.25" customHeight="1" x14ac:dyDescent="0.2">
      <c r="A77" s="237">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1"/>
      <c r="BF77" s="241"/>
      <c r="BG77" s="241"/>
      <c r="BH77" s="241"/>
      <c r="BI77" s="241"/>
      <c r="BJ77" s="241"/>
      <c r="BK77" s="241"/>
      <c r="BL77" s="241"/>
      <c r="BM77" s="241"/>
      <c r="BN77" s="241"/>
      <c r="BO77" s="241"/>
      <c r="BP77" s="241"/>
      <c r="BQ77" s="238">
        <v>71</v>
      </c>
      <c r="BR77" s="243"/>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2"/>
    </row>
    <row r="78" spans="1:131" s="223" customFormat="1" ht="26.25" customHeight="1" x14ac:dyDescent="0.2">
      <c r="A78" s="237">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1"/>
      <c r="BF78" s="241"/>
      <c r="BG78" s="241"/>
      <c r="BH78" s="241"/>
      <c r="BI78" s="241"/>
      <c r="BJ78" s="244"/>
      <c r="BK78" s="244"/>
      <c r="BL78" s="244"/>
      <c r="BM78" s="244"/>
      <c r="BN78" s="244"/>
      <c r="BO78" s="241"/>
      <c r="BP78" s="241"/>
      <c r="BQ78" s="238">
        <v>72</v>
      </c>
      <c r="BR78" s="243"/>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2"/>
    </row>
    <row r="79" spans="1:131" s="223" customFormat="1" ht="26.25" customHeight="1" x14ac:dyDescent="0.2">
      <c r="A79" s="237">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1"/>
      <c r="BF79" s="241"/>
      <c r="BG79" s="241"/>
      <c r="BH79" s="241"/>
      <c r="BI79" s="241"/>
      <c r="BJ79" s="244"/>
      <c r="BK79" s="244"/>
      <c r="BL79" s="244"/>
      <c r="BM79" s="244"/>
      <c r="BN79" s="244"/>
      <c r="BO79" s="241"/>
      <c r="BP79" s="241"/>
      <c r="BQ79" s="238">
        <v>73</v>
      </c>
      <c r="BR79" s="243"/>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2"/>
    </row>
    <row r="80" spans="1:131" s="223" customFormat="1" ht="26.25" customHeight="1" x14ac:dyDescent="0.2">
      <c r="A80" s="237">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1"/>
      <c r="BF80" s="241"/>
      <c r="BG80" s="241"/>
      <c r="BH80" s="241"/>
      <c r="BI80" s="241"/>
      <c r="BJ80" s="241"/>
      <c r="BK80" s="241"/>
      <c r="BL80" s="241"/>
      <c r="BM80" s="241"/>
      <c r="BN80" s="241"/>
      <c r="BO80" s="241"/>
      <c r="BP80" s="241"/>
      <c r="BQ80" s="238">
        <v>74</v>
      </c>
      <c r="BR80" s="243"/>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2"/>
    </row>
    <row r="81" spans="1:131" s="223" customFormat="1" ht="26.25" customHeight="1" x14ac:dyDescent="0.2">
      <c r="A81" s="237">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1"/>
      <c r="BF81" s="241"/>
      <c r="BG81" s="241"/>
      <c r="BH81" s="241"/>
      <c r="BI81" s="241"/>
      <c r="BJ81" s="241"/>
      <c r="BK81" s="241"/>
      <c r="BL81" s="241"/>
      <c r="BM81" s="241"/>
      <c r="BN81" s="241"/>
      <c r="BO81" s="241"/>
      <c r="BP81" s="241"/>
      <c r="BQ81" s="238">
        <v>75</v>
      </c>
      <c r="BR81" s="243"/>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2"/>
    </row>
    <row r="82" spans="1:131" s="223" customFormat="1" ht="26.25" customHeight="1" x14ac:dyDescent="0.2">
      <c r="A82" s="237">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1"/>
      <c r="BF82" s="241"/>
      <c r="BG82" s="241"/>
      <c r="BH82" s="241"/>
      <c r="BI82" s="241"/>
      <c r="BJ82" s="241"/>
      <c r="BK82" s="241"/>
      <c r="BL82" s="241"/>
      <c r="BM82" s="241"/>
      <c r="BN82" s="241"/>
      <c r="BO82" s="241"/>
      <c r="BP82" s="241"/>
      <c r="BQ82" s="238">
        <v>76</v>
      </c>
      <c r="BR82" s="243"/>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2"/>
    </row>
    <row r="83" spans="1:131" s="223" customFormat="1" ht="26.25" customHeight="1" x14ac:dyDescent="0.2">
      <c r="A83" s="237">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1"/>
      <c r="BF83" s="241"/>
      <c r="BG83" s="241"/>
      <c r="BH83" s="241"/>
      <c r="BI83" s="241"/>
      <c r="BJ83" s="241"/>
      <c r="BK83" s="241"/>
      <c r="BL83" s="241"/>
      <c r="BM83" s="241"/>
      <c r="BN83" s="241"/>
      <c r="BO83" s="241"/>
      <c r="BP83" s="241"/>
      <c r="BQ83" s="238">
        <v>77</v>
      </c>
      <c r="BR83" s="243"/>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2"/>
    </row>
    <row r="84" spans="1:131" s="223" customFormat="1" ht="26.25" customHeight="1" x14ac:dyDescent="0.2">
      <c r="A84" s="237">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1"/>
      <c r="BF84" s="241"/>
      <c r="BG84" s="241"/>
      <c r="BH84" s="241"/>
      <c r="BI84" s="241"/>
      <c r="BJ84" s="241"/>
      <c r="BK84" s="241"/>
      <c r="BL84" s="241"/>
      <c r="BM84" s="241"/>
      <c r="BN84" s="241"/>
      <c r="BO84" s="241"/>
      <c r="BP84" s="241"/>
      <c r="BQ84" s="238">
        <v>78</v>
      </c>
      <c r="BR84" s="243"/>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2"/>
    </row>
    <row r="85" spans="1:131" s="223" customFormat="1" ht="26.25" customHeight="1" x14ac:dyDescent="0.2">
      <c r="A85" s="237">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1"/>
      <c r="BF85" s="241"/>
      <c r="BG85" s="241"/>
      <c r="BH85" s="241"/>
      <c r="BI85" s="241"/>
      <c r="BJ85" s="241"/>
      <c r="BK85" s="241"/>
      <c r="BL85" s="241"/>
      <c r="BM85" s="241"/>
      <c r="BN85" s="241"/>
      <c r="BO85" s="241"/>
      <c r="BP85" s="241"/>
      <c r="BQ85" s="238">
        <v>79</v>
      </c>
      <c r="BR85" s="243"/>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2"/>
    </row>
    <row r="86" spans="1:131" s="223" customFormat="1" ht="26.25" customHeight="1" x14ac:dyDescent="0.2">
      <c r="A86" s="237">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1"/>
      <c r="BF86" s="241"/>
      <c r="BG86" s="241"/>
      <c r="BH86" s="241"/>
      <c r="BI86" s="241"/>
      <c r="BJ86" s="241"/>
      <c r="BK86" s="241"/>
      <c r="BL86" s="241"/>
      <c r="BM86" s="241"/>
      <c r="BN86" s="241"/>
      <c r="BO86" s="241"/>
      <c r="BP86" s="241"/>
      <c r="BQ86" s="238">
        <v>80</v>
      </c>
      <c r="BR86" s="243"/>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2"/>
    </row>
    <row r="87" spans="1:131" s="223" customFormat="1" ht="26.25" customHeight="1" x14ac:dyDescent="0.2">
      <c r="A87" s="245">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1"/>
      <c r="BF87" s="241"/>
      <c r="BG87" s="241"/>
      <c r="BH87" s="241"/>
      <c r="BI87" s="241"/>
      <c r="BJ87" s="241"/>
      <c r="BK87" s="241"/>
      <c r="BL87" s="241"/>
      <c r="BM87" s="241"/>
      <c r="BN87" s="241"/>
      <c r="BO87" s="241"/>
      <c r="BP87" s="241"/>
      <c r="BQ87" s="238">
        <v>81</v>
      </c>
      <c r="BR87" s="243"/>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2"/>
    </row>
    <row r="88" spans="1:131" s="223" customFormat="1" ht="26.25" customHeight="1" thickBot="1" x14ac:dyDescent="0.25">
      <c r="A88" s="240" t="s">
        <v>383</v>
      </c>
      <c r="B88" s="975" t="s">
        <v>414</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2364</v>
      </c>
      <c r="AG88" s="990"/>
      <c r="AH88" s="990"/>
      <c r="AI88" s="990"/>
      <c r="AJ88" s="990"/>
      <c r="AK88" s="994"/>
      <c r="AL88" s="994"/>
      <c r="AM88" s="994"/>
      <c r="AN88" s="994"/>
      <c r="AO88" s="994"/>
      <c r="AP88" s="990">
        <v>10332</v>
      </c>
      <c r="AQ88" s="990"/>
      <c r="AR88" s="990"/>
      <c r="AS88" s="990"/>
      <c r="AT88" s="990"/>
      <c r="AU88" s="990">
        <v>180</v>
      </c>
      <c r="AV88" s="990"/>
      <c r="AW88" s="990"/>
      <c r="AX88" s="990"/>
      <c r="AY88" s="990"/>
      <c r="AZ88" s="991"/>
      <c r="BA88" s="991"/>
      <c r="BB88" s="991"/>
      <c r="BC88" s="991"/>
      <c r="BD88" s="992"/>
      <c r="BE88" s="241"/>
      <c r="BF88" s="241"/>
      <c r="BG88" s="241"/>
      <c r="BH88" s="241"/>
      <c r="BI88" s="241"/>
      <c r="BJ88" s="241"/>
      <c r="BK88" s="241"/>
      <c r="BL88" s="241"/>
      <c r="BM88" s="241"/>
      <c r="BN88" s="241"/>
      <c r="BO88" s="241"/>
      <c r="BP88" s="241"/>
      <c r="BQ88" s="238">
        <v>82</v>
      </c>
      <c r="BR88" s="243"/>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2"/>
    </row>
    <row r="89" spans="1:131" s="223" customFormat="1" ht="26.25" hidden="1" customHeight="1" x14ac:dyDescent="0.2">
      <c r="A89" s="246"/>
      <c r="B89" s="247"/>
      <c r="C89" s="247"/>
      <c r="D89" s="247"/>
      <c r="E89" s="247"/>
      <c r="F89" s="247"/>
      <c r="G89" s="247"/>
      <c r="H89" s="247"/>
      <c r="I89" s="247"/>
      <c r="J89" s="247"/>
      <c r="K89" s="247"/>
      <c r="L89" s="247"/>
      <c r="M89" s="247"/>
      <c r="N89" s="247"/>
      <c r="O89" s="247"/>
      <c r="P89" s="247"/>
      <c r="Q89" s="248"/>
      <c r="R89" s="248"/>
      <c r="S89" s="248"/>
      <c r="T89" s="248"/>
      <c r="U89" s="248"/>
      <c r="V89" s="248"/>
      <c r="W89" s="248"/>
      <c r="X89" s="248"/>
      <c r="Y89" s="248"/>
      <c r="Z89" s="248"/>
      <c r="AA89" s="248"/>
      <c r="AB89" s="248"/>
      <c r="AC89" s="248"/>
      <c r="AD89" s="248"/>
      <c r="AE89" s="248"/>
      <c r="AF89" s="248"/>
      <c r="AG89" s="248"/>
      <c r="AH89" s="248"/>
      <c r="AI89" s="248"/>
      <c r="AJ89" s="248"/>
      <c r="AK89" s="248"/>
      <c r="AL89" s="248"/>
      <c r="AM89" s="248"/>
      <c r="AN89" s="248"/>
      <c r="AO89" s="248"/>
      <c r="AP89" s="248"/>
      <c r="AQ89" s="248"/>
      <c r="AR89" s="248"/>
      <c r="AS89" s="248"/>
      <c r="AT89" s="248"/>
      <c r="AU89" s="248"/>
      <c r="AV89" s="248"/>
      <c r="AW89" s="248"/>
      <c r="AX89" s="248"/>
      <c r="AY89" s="248"/>
      <c r="AZ89" s="249"/>
      <c r="BA89" s="249"/>
      <c r="BB89" s="249"/>
      <c r="BC89" s="249"/>
      <c r="BD89" s="249"/>
      <c r="BE89" s="241"/>
      <c r="BF89" s="241"/>
      <c r="BG89" s="241"/>
      <c r="BH89" s="241"/>
      <c r="BI89" s="241"/>
      <c r="BJ89" s="241"/>
      <c r="BK89" s="241"/>
      <c r="BL89" s="241"/>
      <c r="BM89" s="241"/>
      <c r="BN89" s="241"/>
      <c r="BO89" s="241"/>
      <c r="BP89" s="241"/>
      <c r="BQ89" s="238">
        <v>83</v>
      </c>
      <c r="BR89" s="243"/>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2"/>
    </row>
    <row r="90" spans="1:131" s="223" customFormat="1" ht="26.25" hidden="1" customHeight="1" x14ac:dyDescent="0.2">
      <c r="A90" s="246"/>
      <c r="B90" s="247"/>
      <c r="C90" s="247"/>
      <c r="D90" s="247"/>
      <c r="E90" s="247"/>
      <c r="F90" s="247"/>
      <c r="G90" s="247"/>
      <c r="H90" s="247"/>
      <c r="I90" s="247"/>
      <c r="J90" s="247"/>
      <c r="K90" s="247"/>
      <c r="L90" s="247"/>
      <c r="M90" s="247"/>
      <c r="N90" s="247"/>
      <c r="O90" s="247"/>
      <c r="P90" s="247"/>
      <c r="Q90" s="248"/>
      <c r="R90" s="248"/>
      <c r="S90" s="248"/>
      <c r="T90" s="248"/>
      <c r="U90" s="248"/>
      <c r="V90" s="248"/>
      <c r="W90" s="248"/>
      <c r="X90" s="248"/>
      <c r="Y90" s="248"/>
      <c r="Z90" s="248"/>
      <c r="AA90" s="248"/>
      <c r="AB90" s="248"/>
      <c r="AC90" s="248"/>
      <c r="AD90" s="248"/>
      <c r="AE90" s="248"/>
      <c r="AF90" s="248"/>
      <c r="AG90" s="248"/>
      <c r="AH90" s="248"/>
      <c r="AI90" s="248"/>
      <c r="AJ90" s="248"/>
      <c r="AK90" s="248"/>
      <c r="AL90" s="248"/>
      <c r="AM90" s="248"/>
      <c r="AN90" s="248"/>
      <c r="AO90" s="248"/>
      <c r="AP90" s="248"/>
      <c r="AQ90" s="248"/>
      <c r="AR90" s="248"/>
      <c r="AS90" s="248"/>
      <c r="AT90" s="248"/>
      <c r="AU90" s="248"/>
      <c r="AV90" s="248"/>
      <c r="AW90" s="248"/>
      <c r="AX90" s="248"/>
      <c r="AY90" s="248"/>
      <c r="AZ90" s="249"/>
      <c r="BA90" s="249"/>
      <c r="BB90" s="249"/>
      <c r="BC90" s="249"/>
      <c r="BD90" s="249"/>
      <c r="BE90" s="241"/>
      <c r="BF90" s="241"/>
      <c r="BG90" s="241"/>
      <c r="BH90" s="241"/>
      <c r="BI90" s="241"/>
      <c r="BJ90" s="241"/>
      <c r="BK90" s="241"/>
      <c r="BL90" s="241"/>
      <c r="BM90" s="241"/>
      <c r="BN90" s="241"/>
      <c r="BO90" s="241"/>
      <c r="BP90" s="241"/>
      <c r="BQ90" s="238">
        <v>84</v>
      </c>
      <c r="BR90" s="243"/>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2"/>
    </row>
    <row r="91" spans="1:131" s="223" customFormat="1" ht="26.25" hidden="1" customHeight="1" x14ac:dyDescent="0.2">
      <c r="A91" s="246"/>
      <c r="B91" s="247"/>
      <c r="C91" s="247"/>
      <c r="D91" s="247"/>
      <c r="E91" s="247"/>
      <c r="F91" s="247"/>
      <c r="G91" s="247"/>
      <c r="H91" s="247"/>
      <c r="I91" s="247"/>
      <c r="J91" s="247"/>
      <c r="K91" s="247"/>
      <c r="L91" s="247"/>
      <c r="M91" s="247"/>
      <c r="N91" s="247"/>
      <c r="O91" s="247"/>
      <c r="P91" s="247"/>
      <c r="Q91" s="248"/>
      <c r="R91" s="248"/>
      <c r="S91" s="248"/>
      <c r="T91" s="248"/>
      <c r="U91" s="248"/>
      <c r="V91" s="248"/>
      <c r="W91" s="248"/>
      <c r="X91" s="248"/>
      <c r="Y91" s="248"/>
      <c r="Z91" s="248"/>
      <c r="AA91" s="248"/>
      <c r="AB91" s="248"/>
      <c r="AC91" s="248"/>
      <c r="AD91" s="248"/>
      <c r="AE91" s="248"/>
      <c r="AF91" s="248"/>
      <c r="AG91" s="248"/>
      <c r="AH91" s="248"/>
      <c r="AI91" s="248"/>
      <c r="AJ91" s="248"/>
      <c r="AK91" s="248"/>
      <c r="AL91" s="248"/>
      <c r="AM91" s="248"/>
      <c r="AN91" s="248"/>
      <c r="AO91" s="248"/>
      <c r="AP91" s="248"/>
      <c r="AQ91" s="248"/>
      <c r="AR91" s="248"/>
      <c r="AS91" s="248"/>
      <c r="AT91" s="248"/>
      <c r="AU91" s="248"/>
      <c r="AV91" s="248"/>
      <c r="AW91" s="248"/>
      <c r="AX91" s="248"/>
      <c r="AY91" s="248"/>
      <c r="AZ91" s="249"/>
      <c r="BA91" s="249"/>
      <c r="BB91" s="249"/>
      <c r="BC91" s="249"/>
      <c r="BD91" s="249"/>
      <c r="BE91" s="241"/>
      <c r="BF91" s="241"/>
      <c r="BG91" s="241"/>
      <c r="BH91" s="241"/>
      <c r="BI91" s="241"/>
      <c r="BJ91" s="241"/>
      <c r="BK91" s="241"/>
      <c r="BL91" s="241"/>
      <c r="BM91" s="241"/>
      <c r="BN91" s="241"/>
      <c r="BO91" s="241"/>
      <c r="BP91" s="241"/>
      <c r="BQ91" s="238">
        <v>85</v>
      </c>
      <c r="BR91" s="243"/>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2"/>
    </row>
    <row r="92" spans="1:131" s="223" customFormat="1" ht="26.25" hidden="1" customHeight="1" x14ac:dyDescent="0.2">
      <c r="A92" s="246"/>
      <c r="B92" s="247"/>
      <c r="C92" s="247"/>
      <c r="D92" s="247"/>
      <c r="E92" s="247"/>
      <c r="F92" s="247"/>
      <c r="G92" s="247"/>
      <c r="H92" s="247"/>
      <c r="I92" s="247"/>
      <c r="J92" s="247"/>
      <c r="K92" s="247"/>
      <c r="L92" s="247"/>
      <c r="M92" s="247"/>
      <c r="N92" s="247"/>
      <c r="O92" s="247"/>
      <c r="P92" s="247"/>
      <c r="Q92" s="248"/>
      <c r="R92" s="248"/>
      <c r="S92" s="248"/>
      <c r="T92" s="248"/>
      <c r="U92" s="248"/>
      <c r="V92" s="248"/>
      <c r="W92" s="248"/>
      <c r="X92" s="248"/>
      <c r="Y92" s="248"/>
      <c r="Z92" s="248"/>
      <c r="AA92" s="248"/>
      <c r="AB92" s="248"/>
      <c r="AC92" s="248"/>
      <c r="AD92" s="248"/>
      <c r="AE92" s="248"/>
      <c r="AF92" s="248"/>
      <c r="AG92" s="248"/>
      <c r="AH92" s="248"/>
      <c r="AI92" s="248"/>
      <c r="AJ92" s="248"/>
      <c r="AK92" s="248"/>
      <c r="AL92" s="248"/>
      <c r="AM92" s="248"/>
      <c r="AN92" s="248"/>
      <c r="AO92" s="248"/>
      <c r="AP92" s="248"/>
      <c r="AQ92" s="248"/>
      <c r="AR92" s="248"/>
      <c r="AS92" s="248"/>
      <c r="AT92" s="248"/>
      <c r="AU92" s="248"/>
      <c r="AV92" s="248"/>
      <c r="AW92" s="248"/>
      <c r="AX92" s="248"/>
      <c r="AY92" s="248"/>
      <c r="AZ92" s="249"/>
      <c r="BA92" s="249"/>
      <c r="BB92" s="249"/>
      <c r="BC92" s="249"/>
      <c r="BD92" s="249"/>
      <c r="BE92" s="241"/>
      <c r="BF92" s="241"/>
      <c r="BG92" s="241"/>
      <c r="BH92" s="241"/>
      <c r="BI92" s="241"/>
      <c r="BJ92" s="241"/>
      <c r="BK92" s="241"/>
      <c r="BL92" s="241"/>
      <c r="BM92" s="241"/>
      <c r="BN92" s="241"/>
      <c r="BO92" s="241"/>
      <c r="BP92" s="241"/>
      <c r="BQ92" s="238">
        <v>86</v>
      </c>
      <c r="BR92" s="243"/>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2"/>
    </row>
    <row r="93" spans="1:131" s="223" customFormat="1" ht="26.25" hidden="1" customHeight="1" x14ac:dyDescent="0.2">
      <c r="A93" s="246"/>
      <c r="B93" s="247"/>
      <c r="C93" s="247"/>
      <c r="D93" s="247"/>
      <c r="E93" s="247"/>
      <c r="F93" s="247"/>
      <c r="G93" s="247"/>
      <c r="H93" s="247"/>
      <c r="I93" s="247"/>
      <c r="J93" s="247"/>
      <c r="K93" s="247"/>
      <c r="L93" s="247"/>
      <c r="M93" s="247"/>
      <c r="N93" s="247"/>
      <c r="O93" s="247"/>
      <c r="P93" s="247"/>
      <c r="Q93" s="248"/>
      <c r="R93" s="248"/>
      <c r="S93" s="248"/>
      <c r="T93" s="248"/>
      <c r="U93" s="248"/>
      <c r="V93" s="248"/>
      <c r="W93" s="248"/>
      <c r="X93" s="248"/>
      <c r="Y93" s="248"/>
      <c r="Z93" s="248"/>
      <c r="AA93" s="248"/>
      <c r="AB93" s="248"/>
      <c r="AC93" s="248"/>
      <c r="AD93" s="248"/>
      <c r="AE93" s="248"/>
      <c r="AF93" s="248"/>
      <c r="AG93" s="248"/>
      <c r="AH93" s="248"/>
      <c r="AI93" s="248"/>
      <c r="AJ93" s="248"/>
      <c r="AK93" s="248"/>
      <c r="AL93" s="248"/>
      <c r="AM93" s="248"/>
      <c r="AN93" s="248"/>
      <c r="AO93" s="248"/>
      <c r="AP93" s="248"/>
      <c r="AQ93" s="248"/>
      <c r="AR93" s="248"/>
      <c r="AS93" s="248"/>
      <c r="AT93" s="248"/>
      <c r="AU93" s="248"/>
      <c r="AV93" s="248"/>
      <c r="AW93" s="248"/>
      <c r="AX93" s="248"/>
      <c r="AY93" s="248"/>
      <c r="AZ93" s="249"/>
      <c r="BA93" s="249"/>
      <c r="BB93" s="249"/>
      <c r="BC93" s="249"/>
      <c r="BD93" s="249"/>
      <c r="BE93" s="241"/>
      <c r="BF93" s="241"/>
      <c r="BG93" s="241"/>
      <c r="BH93" s="241"/>
      <c r="BI93" s="241"/>
      <c r="BJ93" s="241"/>
      <c r="BK93" s="241"/>
      <c r="BL93" s="241"/>
      <c r="BM93" s="241"/>
      <c r="BN93" s="241"/>
      <c r="BO93" s="241"/>
      <c r="BP93" s="241"/>
      <c r="BQ93" s="238">
        <v>87</v>
      </c>
      <c r="BR93" s="243"/>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2"/>
    </row>
    <row r="94" spans="1:131" s="223" customFormat="1" ht="26.25" hidden="1" customHeight="1" x14ac:dyDescent="0.2">
      <c r="A94" s="246"/>
      <c r="B94" s="247"/>
      <c r="C94" s="247"/>
      <c r="D94" s="247"/>
      <c r="E94" s="247"/>
      <c r="F94" s="247"/>
      <c r="G94" s="247"/>
      <c r="H94" s="247"/>
      <c r="I94" s="247"/>
      <c r="J94" s="247"/>
      <c r="K94" s="247"/>
      <c r="L94" s="247"/>
      <c r="M94" s="247"/>
      <c r="N94" s="247"/>
      <c r="O94" s="247"/>
      <c r="P94" s="247"/>
      <c r="Q94" s="248"/>
      <c r="R94" s="248"/>
      <c r="S94" s="248"/>
      <c r="T94" s="248"/>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c r="AR94" s="248"/>
      <c r="AS94" s="248"/>
      <c r="AT94" s="248"/>
      <c r="AU94" s="248"/>
      <c r="AV94" s="248"/>
      <c r="AW94" s="248"/>
      <c r="AX94" s="248"/>
      <c r="AY94" s="248"/>
      <c r="AZ94" s="249"/>
      <c r="BA94" s="249"/>
      <c r="BB94" s="249"/>
      <c r="BC94" s="249"/>
      <c r="BD94" s="249"/>
      <c r="BE94" s="241"/>
      <c r="BF94" s="241"/>
      <c r="BG94" s="241"/>
      <c r="BH94" s="241"/>
      <c r="BI94" s="241"/>
      <c r="BJ94" s="241"/>
      <c r="BK94" s="241"/>
      <c r="BL94" s="241"/>
      <c r="BM94" s="241"/>
      <c r="BN94" s="241"/>
      <c r="BO94" s="241"/>
      <c r="BP94" s="241"/>
      <c r="BQ94" s="238">
        <v>88</v>
      </c>
      <c r="BR94" s="243"/>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2"/>
    </row>
    <row r="95" spans="1:131" s="223" customFormat="1" ht="26.25" hidden="1" customHeight="1" x14ac:dyDescent="0.2">
      <c r="A95" s="246"/>
      <c r="B95" s="247"/>
      <c r="C95" s="247"/>
      <c r="D95" s="247"/>
      <c r="E95" s="247"/>
      <c r="F95" s="247"/>
      <c r="G95" s="247"/>
      <c r="H95" s="247"/>
      <c r="I95" s="247"/>
      <c r="J95" s="247"/>
      <c r="K95" s="247"/>
      <c r="L95" s="247"/>
      <c r="M95" s="247"/>
      <c r="N95" s="247"/>
      <c r="O95" s="247"/>
      <c r="P95" s="247"/>
      <c r="Q95" s="248"/>
      <c r="R95" s="248"/>
      <c r="S95" s="248"/>
      <c r="T95" s="248"/>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9"/>
      <c r="BA95" s="249"/>
      <c r="BB95" s="249"/>
      <c r="BC95" s="249"/>
      <c r="BD95" s="249"/>
      <c r="BE95" s="241"/>
      <c r="BF95" s="241"/>
      <c r="BG95" s="241"/>
      <c r="BH95" s="241"/>
      <c r="BI95" s="241"/>
      <c r="BJ95" s="241"/>
      <c r="BK95" s="241"/>
      <c r="BL95" s="241"/>
      <c r="BM95" s="241"/>
      <c r="BN95" s="241"/>
      <c r="BO95" s="241"/>
      <c r="BP95" s="241"/>
      <c r="BQ95" s="238">
        <v>89</v>
      </c>
      <c r="BR95" s="243"/>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2"/>
    </row>
    <row r="96" spans="1:131" s="223" customFormat="1" ht="26.25" hidden="1" customHeight="1" x14ac:dyDescent="0.2">
      <c r="A96" s="246"/>
      <c r="B96" s="247"/>
      <c r="C96" s="247"/>
      <c r="D96" s="247"/>
      <c r="E96" s="247"/>
      <c r="F96" s="247"/>
      <c r="G96" s="247"/>
      <c r="H96" s="247"/>
      <c r="I96" s="247"/>
      <c r="J96" s="247"/>
      <c r="K96" s="247"/>
      <c r="L96" s="247"/>
      <c r="M96" s="247"/>
      <c r="N96" s="247"/>
      <c r="O96" s="247"/>
      <c r="P96" s="247"/>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9"/>
      <c r="BA96" s="249"/>
      <c r="BB96" s="249"/>
      <c r="BC96" s="249"/>
      <c r="BD96" s="249"/>
      <c r="BE96" s="241"/>
      <c r="BF96" s="241"/>
      <c r="BG96" s="241"/>
      <c r="BH96" s="241"/>
      <c r="BI96" s="241"/>
      <c r="BJ96" s="241"/>
      <c r="BK96" s="241"/>
      <c r="BL96" s="241"/>
      <c r="BM96" s="241"/>
      <c r="BN96" s="241"/>
      <c r="BO96" s="241"/>
      <c r="BP96" s="241"/>
      <c r="BQ96" s="238">
        <v>90</v>
      </c>
      <c r="BR96" s="243"/>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2"/>
    </row>
    <row r="97" spans="1:131" s="223" customFormat="1" ht="26.25" hidden="1" customHeight="1" x14ac:dyDescent="0.2">
      <c r="A97" s="246"/>
      <c r="B97" s="247"/>
      <c r="C97" s="247"/>
      <c r="D97" s="247"/>
      <c r="E97" s="247"/>
      <c r="F97" s="247"/>
      <c r="G97" s="247"/>
      <c r="H97" s="247"/>
      <c r="I97" s="247"/>
      <c r="J97" s="247"/>
      <c r="K97" s="247"/>
      <c r="L97" s="247"/>
      <c r="M97" s="247"/>
      <c r="N97" s="247"/>
      <c r="O97" s="247"/>
      <c r="P97" s="247"/>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9"/>
      <c r="BA97" s="249"/>
      <c r="BB97" s="249"/>
      <c r="BC97" s="249"/>
      <c r="BD97" s="249"/>
      <c r="BE97" s="241"/>
      <c r="BF97" s="241"/>
      <c r="BG97" s="241"/>
      <c r="BH97" s="241"/>
      <c r="BI97" s="241"/>
      <c r="BJ97" s="241"/>
      <c r="BK97" s="241"/>
      <c r="BL97" s="241"/>
      <c r="BM97" s="241"/>
      <c r="BN97" s="241"/>
      <c r="BO97" s="241"/>
      <c r="BP97" s="241"/>
      <c r="BQ97" s="238">
        <v>91</v>
      </c>
      <c r="BR97" s="243"/>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2"/>
    </row>
    <row r="98" spans="1:131" s="223" customFormat="1" ht="26.25" hidden="1" customHeight="1" x14ac:dyDescent="0.2">
      <c r="A98" s="246"/>
      <c r="B98" s="247"/>
      <c r="C98" s="247"/>
      <c r="D98" s="247"/>
      <c r="E98" s="247"/>
      <c r="F98" s="247"/>
      <c r="G98" s="247"/>
      <c r="H98" s="247"/>
      <c r="I98" s="247"/>
      <c r="J98" s="247"/>
      <c r="K98" s="247"/>
      <c r="L98" s="247"/>
      <c r="M98" s="247"/>
      <c r="N98" s="247"/>
      <c r="O98" s="247"/>
      <c r="P98" s="247"/>
      <c r="Q98" s="248"/>
      <c r="R98" s="248"/>
      <c r="S98" s="248"/>
      <c r="T98" s="248"/>
      <c r="U98" s="248"/>
      <c r="V98" s="248"/>
      <c r="W98" s="248"/>
      <c r="X98" s="248"/>
      <c r="Y98" s="248"/>
      <c r="Z98" s="248"/>
      <c r="AA98" s="248"/>
      <c r="AB98" s="248"/>
      <c r="AC98" s="248"/>
      <c r="AD98" s="248"/>
      <c r="AE98" s="248"/>
      <c r="AF98" s="248"/>
      <c r="AG98" s="248"/>
      <c r="AH98" s="248"/>
      <c r="AI98" s="248"/>
      <c r="AJ98" s="248"/>
      <c r="AK98" s="248"/>
      <c r="AL98" s="248"/>
      <c r="AM98" s="248"/>
      <c r="AN98" s="248"/>
      <c r="AO98" s="248"/>
      <c r="AP98" s="248"/>
      <c r="AQ98" s="248"/>
      <c r="AR98" s="248"/>
      <c r="AS98" s="248"/>
      <c r="AT98" s="248"/>
      <c r="AU98" s="248"/>
      <c r="AV98" s="248"/>
      <c r="AW98" s="248"/>
      <c r="AX98" s="248"/>
      <c r="AY98" s="248"/>
      <c r="AZ98" s="249"/>
      <c r="BA98" s="249"/>
      <c r="BB98" s="249"/>
      <c r="BC98" s="249"/>
      <c r="BD98" s="249"/>
      <c r="BE98" s="241"/>
      <c r="BF98" s="241"/>
      <c r="BG98" s="241"/>
      <c r="BH98" s="241"/>
      <c r="BI98" s="241"/>
      <c r="BJ98" s="241"/>
      <c r="BK98" s="241"/>
      <c r="BL98" s="241"/>
      <c r="BM98" s="241"/>
      <c r="BN98" s="241"/>
      <c r="BO98" s="241"/>
      <c r="BP98" s="241"/>
      <c r="BQ98" s="238">
        <v>92</v>
      </c>
      <c r="BR98" s="243"/>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2"/>
    </row>
    <row r="99" spans="1:131" s="223" customFormat="1" ht="26.25" hidden="1" customHeight="1" x14ac:dyDescent="0.2">
      <c r="A99" s="246"/>
      <c r="B99" s="247"/>
      <c r="C99" s="247"/>
      <c r="D99" s="247"/>
      <c r="E99" s="247"/>
      <c r="F99" s="247"/>
      <c r="G99" s="247"/>
      <c r="H99" s="247"/>
      <c r="I99" s="247"/>
      <c r="J99" s="247"/>
      <c r="K99" s="247"/>
      <c r="L99" s="247"/>
      <c r="M99" s="247"/>
      <c r="N99" s="247"/>
      <c r="O99" s="247"/>
      <c r="P99" s="247"/>
      <c r="Q99" s="248"/>
      <c r="R99" s="248"/>
      <c r="S99" s="248"/>
      <c r="T99" s="248"/>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8"/>
      <c r="AY99" s="248"/>
      <c r="AZ99" s="249"/>
      <c r="BA99" s="249"/>
      <c r="BB99" s="249"/>
      <c r="BC99" s="249"/>
      <c r="BD99" s="249"/>
      <c r="BE99" s="241"/>
      <c r="BF99" s="241"/>
      <c r="BG99" s="241"/>
      <c r="BH99" s="241"/>
      <c r="BI99" s="241"/>
      <c r="BJ99" s="241"/>
      <c r="BK99" s="241"/>
      <c r="BL99" s="241"/>
      <c r="BM99" s="241"/>
      <c r="BN99" s="241"/>
      <c r="BO99" s="241"/>
      <c r="BP99" s="241"/>
      <c r="BQ99" s="238">
        <v>93</v>
      </c>
      <c r="BR99" s="243"/>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2"/>
    </row>
    <row r="100" spans="1:131" s="223" customFormat="1" ht="26.25" hidden="1" customHeight="1" x14ac:dyDescent="0.2">
      <c r="A100" s="246"/>
      <c r="B100" s="247"/>
      <c r="C100" s="247"/>
      <c r="D100" s="247"/>
      <c r="E100" s="247"/>
      <c r="F100" s="247"/>
      <c r="G100" s="247"/>
      <c r="H100" s="247"/>
      <c r="I100" s="247"/>
      <c r="J100" s="247"/>
      <c r="K100" s="247"/>
      <c r="L100" s="247"/>
      <c r="M100" s="247"/>
      <c r="N100" s="247"/>
      <c r="O100" s="247"/>
      <c r="P100" s="247"/>
      <c r="Q100" s="248"/>
      <c r="R100" s="248"/>
      <c r="S100" s="248"/>
      <c r="T100" s="248"/>
      <c r="U100" s="248"/>
      <c r="V100" s="248"/>
      <c r="W100" s="248"/>
      <c r="X100" s="248"/>
      <c r="Y100" s="248"/>
      <c r="Z100" s="248"/>
      <c r="AA100" s="248"/>
      <c r="AB100" s="248"/>
      <c r="AC100" s="248"/>
      <c r="AD100" s="248"/>
      <c r="AE100" s="248"/>
      <c r="AF100" s="248"/>
      <c r="AG100" s="248"/>
      <c r="AH100" s="248"/>
      <c r="AI100" s="248"/>
      <c r="AJ100" s="248"/>
      <c r="AK100" s="248"/>
      <c r="AL100" s="248"/>
      <c r="AM100" s="248"/>
      <c r="AN100" s="248"/>
      <c r="AO100" s="248"/>
      <c r="AP100" s="248"/>
      <c r="AQ100" s="248"/>
      <c r="AR100" s="248"/>
      <c r="AS100" s="248"/>
      <c r="AT100" s="248"/>
      <c r="AU100" s="248"/>
      <c r="AV100" s="248"/>
      <c r="AW100" s="248"/>
      <c r="AX100" s="248"/>
      <c r="AY100" s="248"/>
      <c r="AZ100" s="249"/>
      <c r="BA100" s="249"/>
      <c r="BB100" s="249"/>
      <c r="BC100" s="249"/>
      <c r="BD100" s="249"/>
      <c r="BE100" s="241"/>
      <c r="BF100" s="241"/>
      <c r="BG100" s="241"/>
      <c r="BH100" s="241"/>
      <c r="BI100" s="241"/>
      <c r="BJ100" s="241"/>
      <c r="BK100" s="241"/>
      <c r="BL100" s="241"/>
      <c r="BM100" s="241"/>
      <c r="BN100" s="241"/>
      <c r="BO100" s="241"/>
      <c r="BP100" s="241"/>
      <c r="BQ100" s="238">
        <v>94</v>
      </c>
      <c r="BR100" s="243"/>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2"/>
    </row>
    <row r="101" spans="1:131" s="223" customFormat="1" ht="26.25" hidden="1" customHeight="1" x14ac:dyDescent="0.2">
      <c r="A101" s="246"/>
      <c r="B101" s="247"/>
      <c r="C101" s="247"/>
      <c r="D101" s="247"/>
      <c r="E101" s="247"/>
      <c r="F101" s="247"/>
      <c r="G101" s="247"/>
      <c r="H101" s="247"/>
      <c r="I101" s="247"/>
      <c r="J101" s="247"/>
      <c r="K101" s="247"/>
      <c r="L101" s="247"/>
      <c r="M101" s="247"/>
      <c r="N101" s="247"/>
      <c r="O101" s="247"/>
      <c r="P101" s="247"/>
      <c r="Q101" s="248"/>
      <c r="R101" s="248"/>
      <c r="S101" s="248"/>
      <c r="T101" s="248"/>
      <c r="U101" s="248"/>
      <c r="V101" s="248"/>
      <c r="W101" s="248"/>
      <c r="X101" s="248"/>
      <c r="Y101" s="248"/>
      <c r="Z101" s="248"/>
      <c r="AA101" s="248"/>
      <c r="AB101" s="248"/>
      <c r="AC101" s="248"/>
      <c r="AD101" s="248"/>
      <c r="AE101" s="248"/>
      <c r="AF101" s="248"/>
      <c r="AG101" s="248"/>
      <c r="AH101" s="248"/>
      <c r="AI101" s="248"/>
      <c r="AJ101" s="248"/>
      <c r="AK101" s="248"/>
      <c r="AL101" s="248"/>
      <c r="AM101" s="248"/>
      <c r="AN101" s="248"/>
      <c r="AO101" s="248"/>
      <c r="AP101" s="248"/>
      <c r="AQ101" s="248"/>
      <c r="AR101" s="248"/>
      <c r="AS101" s="248"/>
      <c r="AT101" s="248"/>
      <c r="AU101" s="248"/>
      <c r="AV101" s="248"/>
      <c r="AW101" s="248"/>
      <c r="AX101" s="248"/>
      <c r="AY101" s="248"/>
      <c r="AZ101" s="249"/>
      <c r="BA101" s="249"/>
      <c r="BB101" s="249"/>
      <c r="BC101" s="249"/>
      <c r="BD101" s="249"/>
      <c r="BE101" s="241"/>
      <c r="BF101" s="241"/>
      <c r="BG101" s="241"/>
      <c r="BH101" s="241"/>
      <c r="BI101" s="241"/>
      <c r="BJ101" s="241"/>
      <c r="BK101" s="241"/>
      <c r="BL101" s="241"/>
      <c r="BM101" s="241"/>
      <c r="BN101" s="241"/>
      <c r="BO101" s="241"/>
      <c r="BP101" s="241"/>
      <c r="BQ101" s="238">
        <v>95</v>
      </c>
      <c r="BR101" s="243"/>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2"/>
    </row>
    <row r="102" spans="1:131" s="223" customFormat="1" ht="26.25" customHeight="1" thickBot="1" x14ac:dyDescent="0.25">
      <c r="A102" s="246"/>
      <c r="B102" s="247"/>
      <c r="C102" s="247"/>
      <c r="D102" s="247"/>
      <c r="E102" s="247"/>
      <c r="F102" s="247"/>
      <c r="G102" s="247"/>
      <c r="H102" s="247"/>
      <c r="I102" s="247"/>
      <c r="J102" s="247"/>
      <c r="K102" s="247"/>
      <c r="L102" s="247"/>
      <c r="M102" s="247"/>
      <c r="N102" s="247"/>
      <c r="O102" s="247"/>
      <c r="P102" s="247"/>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248"/>
      <c r="AL102" s="248"/>
      <c r="AM102" s="248"/>
      <c r="AN102" s="248"/>
      <c r="AO102" s="248"/>
      <c r="AP102" s="248"/>
      <c r="AQ102" s="248"/>
      <c r="AR102" s="248"/>
      <c r="AS102" s="248"/>
      <c r="AT102" s="248"/>
      <c r="AU102" s="248"/>
      <c r="AV102" s="248"/>
      <c r="AW102" s="248"/>
      <c r="AX102" s="248"/>
      <c r="AY102" s="248"/>
      <c r="AZ102" s="249"/>
      <c r="BA102" s="249"/>
      <c r="BB102" s="249"/>
      <c r="BC102" s="249"/>
      <c r="BD102" s="249"/>
      <c r="BE102" s="241"/>
      <c r="BF102" s="241"/>
      <c r="BG102" s="241"/>
      <c r="BH102" s="241"/>
      <c r="BI102" s="241"/>
      <c r="BJ102" s="241"/>
      <c r="BK102" s="241"/>
      <c r="BL102" s="241"/>
      <c r="BM102" s="241"/>
      <c r="BN102" s="241"/>
      <c r="BO102" s="241"/>
      <c r="BP102" s="241"/>
      <c r="BQ102" s="240" t="s">
        <v>383</v>
      </c>
      <c r="BR102" s="975" t="s">
        <v>415</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100</v>
      </c>
      <c r="CS102" s="982"/>
      <c r="CT102" s="982"/>
      <c r="CU102" s="982"/>
      <c r="CV102" s="983"/>
      <c r="CW102" s="981">
        <v>0</v>
      </c>
      <c r="CX102" s="982"/>
      <c r="CY102" s="982"/>
      <c r="CZ102" s="982"/>
      <c r="DA102" s="983"/>
      <c r="DB102" s="981">
        <v>0</v>
      </c>
      <c r="DC102" s="982"/>
      <c r="DD102" s="982"/>
      <c r="DE102" s="982"/>
      <c r="DF102" s="983"/>
      <c r="DG102" s="981">
        <v>0</v>
      </c>
      <c r="DH102" s="982"/>
      <c r="DI102" s="982"/>
      <c r="DJ102" s="982"/>
      <c r="DK102" s="983"/>
      <c r="DL102" s="981">
        <v>0</v>
      </c>
      <c r="DM102" s="982"/>
      <c r="DN102" s="982"/>
      <c r="DO102" s="982"/>
      <c r="DP102" s="983"/>
      <c r="DQ102" s="981">
        <v>0</v>
      </c>
      <c r="DR102" s="982"/>
      <c r="DS102" s="982"/>
      <c r="DT102" s="982"/>
      <c r="DU102" s="983"/>
      <c r="DV102" s="964"/>
      <c r="DW102" s="965"/>
      <c r="DX102" s="965"/>
      <c r="DY102" s="965"/>
      <c r="DZ102" s="966"/>
      <c r="EA102" s="222"/>
    </row>
    <row r="103" spans="1:131" s="223" customFormat="1" ht="26.25" customHeight="1" x14ac:dyDescent="0.2">
      <c r="A103" s="246"/>
      <c r="B103" s="247"/>
      <c r="C103" s="247"/>
      <c r="D103" s="247"/>
      <c r="E103" s="247"/>
      <c r="F103" s="247"/>
      <c r="G103" s="247"/>
      <c r="H103" s="247"/>
      <c r="I103" s="247"/>
      <c r="J103" s="247"/>
      <c r="K103" s="247"/>
      <c r="L103" s="247"/>
      <c r="M103" s="247"/>
      <c r="N103" s="247"/>
      <c r="O103" s="247"/>
      <c r="P103" s="247"/>
      <c r="Q103" s="248"/>
      <c r="R103" s="248"/>
      <c r="S103" s="248"/>
      <c r="T103" s="248"/>
      <c r="U103" s="248"/>
      <c r="V103" s="248"/>
      <c r="W103" s="248"/>
      <c r="X103" s="248"/>
      <c r="Y103" s="248"/>
      <c r="Z103" s="248"/>
      <c r="AA103" s="248"/>
      <c r="AB103" s="248"/>
      <c r="AC103" s="248"/>
      <c r="AD103" s="248"/>
      <c r="AE103" s="248"/>
      <c r="AF103" s="248"/>
      <c r="AG103" s="248"/>
      <c r="AH103" s="248"/>
      <c r="AI103" s="248"/>
      <c r="AJ103" s="248"/>
      <c r="AK103" s="248"/>
      <c r="AL103" s="248"/>
      <c r="AM103" s="248"/>
      <c r="AN103" s="248"/>
      <c r="AO103" s="248"/>
      <c r="AP103" s="248"/>
      <c r="AQ103" s="248"/>
      <c r="AR103" s="248"/>
      <c r="AS103" s="248"/>
      <c r="AT103" s="248"/>
      <c r="AU103" s="248"/>
      <c r="AV103" s="248"/>
      <c r="AW103" s="248"/>
      <c r="AX103" s="248"/>
      <c r="AY103" s="248"/>
      <c r="AZ103" s="249"/>
      <c r="BA103" s="249"/>
      <c r="BB103" s="249"/>
      <c r="BC103" s="249"/>
      <c r="BD103" s="249"/>
      <c r="BE103" s="241"/>
      <c r="BF103" s="241"/>
      <c r="BG103" s="241"/>
      <c r="BH103" s="241"/>
      <c r="BI103" s="241"/>
      <c r="BJ103" s="241"/>
      <c r="BK103" s="241"/>
      <c r="BL103" s="241"/>
      <c r="BM103" s="241"/>
      <c r="BN103" s="241"/>
      <c r="BO103" s="241"/>
      <c r="BP103" s="241"/>
      <c r="BQ103" s="967" t="s">
        <v>416</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2"/>
    </row>
    <row r="104" spans="1:131" s="223" customFormat="1" ht="26.25" customHeight="1" x14ac:dyDescent="0.2">
      <c r="A104" s="246"/>
      <c r="B104" s="247"/>
      <c r="C104" s="247"/>
      <c r="D104" s="247"/>
      <c r="E104" s="247"/>
      <c r="F104" s="247"/>
      <c r="G104" s="247"/>
      <c r="H104" s="247"/>
      <c r="I104" s="247"/>
      <c r="J104" s="247"/>
      <c r="K104" s="247"/>
      <c r="L104" s="247"/>
      <c r="M104" s="247"/>
      <c r="N104" s="247"/>
      <c r="O104" s="247"/>
      <c r="P104" s="247"/>
      <c r="Q104" s="248"/>
      <c r="R104" s="248"/>
      <c r="S104" s="248"/>
      <c r="T104" s="248"/>
      <c r="U104" s="248"/>
      <c r="V104" s="248"/>
      <c r="W104" s="248"/>
      <c r="X104" s="248"/>
      <c r="Y104" s="248"/>
      <c r="Z104" s="248"/>
      <c r="AA104" s="248"/>
      <c r="AB104" s="248"/>
      <c r="AC104" s="248"/>
      <c r="AD104" s="248"/>
      <c r="AE104" s="248"/>
      <c r="AF104" s="248"/>
      <c r="AG104" s="248"/>
      <c r="AH104" s="248"/>
      <c r="AI104" s="248"/>
      <c r="AJ104" s="248"/>
      <c r="AK104" s="248"/>
      <c r="AL104" s="248"/>
      <c r="AM104" s="248"/>
      <c r="AN104" s="248"/>
      <c r="AO104" s="248"/>
      <c r="AP104" s="248"/>
      <c r="AQ104" s="248"/>
      <c r="AR104" s="248"/>
      <c r="AS104" s="248"/>
      <c r="AT104" s="248"/>
      <c r="AU104" s="248"/>
      <c r="AV104" s="248"/>
      <c r="AW104" s="248"/>
      <c r="AX104" s="248"/>
      <c r="AY104" s="248"/>
      <c r="AZ104" s="249"/>
      <c r="BA104" s="249"/>
      <c r="BB104" s="249"/>
      <c r="BC104" s="249"/>
      <c r="BD104" s="249"/>
      <c r="BE104" s="241"/>
      <c r="BF104" s="241"/>
      <c r="BG104" s="241"/>
      <c r="BH104" s="241"/>
      <c r="BI104" s="241"/>
      <c r="BJ104" s="241"/>
      <c r="BK104" s="241"/>
      <c r="BL104" s="241"/>
      <c r="BM104" s="241"/>
      <c r="BN104" s="241"/>
      <c r="BO104" s="241"/>
      <c r="BP104" s="241"/>
      <c r="BQ104" s="968" t="s">
        <v>417</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2"/>
    </row>
    <row r="105" spans="1:131" s="223" customFormat="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4"/>
      <c r="BR105" s="244"/>
      <c r="BS105" s="244"/>
      <c r="BT105" s="244"/>
      <c r="BU105" s="244"/>
      <c r="BV105" s="244"/>
      <c r="BW105" s="244"/>
      <c r="BX105" s="244"/>
      <c r="BY105" s="244"/>
      <c r="BZ105" s="244"/>
      <c r="CA105" s="244"/>
      <c r="CB105" s="244"/>
      <c r="CC105" s="244"/>
      <c r="CD105" s="244"/>
      <c r="CE105" s="244"/>
      <c r="CF105" s="244"/>
      <c r="CG105" s="244"/>
      <c r="CH105" s="244"/>
      <c r="CI105" s="244"/>
      <c r="CJ105" s="244"/>
      <c r="CK105" s="244"/>
      <c r="CL105" s="244"/>
      <c r="CM105" s="244"/>
      <c r="CN105" s="244"/>
      <c r="CO105" s="244"/>
      <c r="CP105" s="244"/>
      <c r="CQ105" s="244"/>
      <c r="CR105" s="244"/>
      <c r="CS105" s="244"/>
      <c r="CT105" s="244"/>
      <c r="CU105" s="244"/>
      <c r="CV105" s="244"/>
      <c r="CW105" s="244"/>
      <c r="CX105" s="244"/>
      <c r="CY105" s="244"/>
      <c r="CZ105" s="244"/>
      <c r="DA105" s="244"/>
      <c r="DB105" s="244"/>
      <c r="DC105" s="244"/>
      <c r="DD105" s="244"/>
      <c r="DE105" s="244"/>
      <c r="DF105" s="244"/>
      <c r="DG105" s="244"/>
      <c r="DH105" s="244"/>
      <c r="DI105" s="244"/>
      <c r="DJ105" s="244"/>
      <c r="DK105" s="244"/>
      <c r="DL105" s="244"/>
      <c r="DM105" s="244"/>
      <c r="DN105" s="244"/>
      <c r="DO105" s="244"/>
      <c r="DP105" s="244"/>
      <c r="DQ105" s="244"/>
      <c r="DR105" s="244"/>
      <c r="DS105" s="244"/>
      <c r="DT105" s="244"/>
      <c r="DU105" s="244"/>
      <c r="DV105" s="244"/>
      <c r="DW105" s="244"/>
      <c r="DX105" s="244"/>
      <c r="DY105" s="244"/>
      <c r="DZ105" s="244"/>
      <c r="EA105" s="222"/>
    </row>
    <row r="106" spans="1:131" s="223" customFormat="1" ht="11.25" customHeight="1" x14ac:dyDescent="0.2">
      <c r="A106" s="250"/>
      <c r="B106" s="250"/>
      <c r="C106" s="250"/>
      <c r="D106" s="250"/>
      <c r="E106" s="250"/>
      <c r="F106" s="250"/>
      <c r="G106" s="250"/>
      <c r="H106" s="250"/>
      <c r="I106" s="250"/>
      <c r="J106" s="250"/>
      <c r="K106" s="250"/>
      <c r="L106" s="250"/>
      <c r="M106" s="250"/>
      <c r="N106" s="250"/>
      <c r="O106" s="250"/>
      <c r="P106" s="250"/>
      <c r="Q106" s="250"/>
      <c r="R106" s="250"/>
      <c r="S106" s="250"/>
      <c r="T106" s="250"/>
      <c r="U106" s="250"/>
      <c r="V106" s="250"/>
      <c r="W106" s="250"/>
      <c r="X106" s="250"/>
      <c r="Y106" s="250"/>
      <c r="Z106" s="250"/>
      <c r="AA106" s="250"/>
      <c r="AB106" s="250"/>
      <c r="AC106" s="250"/>
      <c r="AD106" s="250"/>
      <c r="AE106" s="250"/>
      <c r="AF106" s="250"/>
      <c r="AG106" s="250"/>
      <c r="AH106" s="250"/>
      <c r="AI106" s="250"/>
      <c r="AJ106" s="250"/>
      <c r="AK106" s="250"/>
      <c r="AL106" s="250"/>
      <c r="AM106" s="250"/>
      <c r="AN106" s="250"/>
      <c r="AO106" s="250"/>
      <c r="AP106" s="250"/>
      <c r="AQ106" s="250"/>
      <c r="AR106" s="250"/>
      <c r="AS106" s="250"/>
      <c r="AT106" s="250"/>
      <c r="AU106" s="250"/>
      <c r="AV106" s="250"/>
      <c r="AW106" s="250"/>
      <c r="AX106" s="250"/>
      <c r="AY106" s="250"/>
      <c r="AZ106" s="250"/>
      <c r="BA106" s="250"/>
      <c r="BB106" s="250"/>
      <c r="BC106" s="250"/>
      <c r="BD106" s="250"/>
      <c r="BE106" s="250"/>
      <c r="BF106" s="250"/>
      <c r="BG106" s="250"/>
      <c r="BH106" s="250"/>
      <c r="BI106" s="250"/>
      <c r="BJ106" s="250"/>
      <c r="BK106" s="250"/>
      <c r="BL106" s="250"/>
      <c r="BM106" s="250"/>
      <c r="BN106" s="250"/>
      <c r="BO106" s="250"/>
      <c r="BP106" s="250"/>
      <c r="BQ106" s="244"/>
      <c r="BR106" s="244"/>
      <c r="BS106" s="244"/>
      <c r="BT106" s="244"/>
      <c r="BU106" s="244"/>
      <c r="BV106" s="244"/>
      <c r="BW106" s="244"/>
      <c r="BX106" s="244"/>
      <c r="BY106" s="244"/>
      <c r="BZ106" s="244"/>
      <c r="CA106" s="244"/>
      <c r="CB106" s="244"/>
      <c r="CC106" s="244"/>
      <c r="CD106" s="244"/>
      <c r="CE106" s="244"/>
      <c r="CF106" s="244"/>
      <c r="CG106" s="244"/>
      <c r="CH106" s="244"/>
      <c r="CI106" s="244"/>
      <c r="CJ106" s="244"/>
      <c r="CK106" s="244"/>
      <c r="CL106" s="244"/>
      <c r="CM106" s="244"/>
      <c r="CN106" s="244"/>
      <c r="CO106" s="244"/>
      <c r="CP106" s="244"/>
      <c r="CQ106" s="244"/>
      <c r="CR106" s="244"/>
      <c r="CS106" s="244"/>
      <c r="CT106" s="244"/>
      <c r="CU106" s="244"/>
      <c r="CV106" s="244"/>
      <c r="CW106" s="244"/>
      <c r="CX106" s="244"/>
      <c r="CY106" s="244"/>
      <c r="CZ106" s="244"/>
      <c r="DA106" s="244"/>
      <c r="DB106" s="244"/>
      <c r="DC106" s="244"/>
      <c r="DD106" s="244"/>
      <c r="DE106" s="244"/>
      <c r="DF106" s="244"/>
      <c r="DG106" s="244"/>
      <c r="DH106" s="244"/>
      <c r="DI106" s="244"/>
      <c r="DJ106" s="244"/>
      <c r="DK106" s="244"/>
      <c r="DL106" s="244"/>
      <c r="DM106" s="244"/>
      <c r="DN106" s="244"/>
      <c r="DO106" s="244"/>
      <c r="DP106" s="244"/>
      <c r="DQ106" s="244"/>
      <c r="DR106" s="244"/>
      <c r="DS106" s="244"/>
      <c r="DT106" s="244"/>
      <c r="DU106" s="244"/>
      <c r="DV106" s="244"/>
      <c r="DW106" s="244"/>
      <c r="DX106" s="244"/>
      <c r="DY106" s="244"/>
      <c r="DZ106" s="244"/>
      <c r="EA106" s="222"/>
    </row>
    <row r="107" spans="1:131" s="222" customFormat="1" ht="26.25" customHeight="1" thickBot="1" x14ac:dyDescent="0.25">
      <c r="A107" s="251" t="s">
        <v>418</v>
      </c>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251" t="s">
        <v>419</v>
      </c>
      <c r="AV107" s="252"/>
      <c r="AW107" s="252"/>
      <c r="AX107" s="252"/>
      <c r="AY107" s="252"/>
      <c r="AZ107" s="252"/>
      <c r="BA107" s="252"/>
      <c r="BB107" s="252"/>
      <c r="BC107" s="252"/>
      <c r="BD107" s="252"/>
      <c r="BE107" s="252"/>
      <c r="BF107" s="252"/>
      <c r="BG107" s="252"/>
      <c r="BH107" s="252"/>
      <c r="BI107" s="252"/>
      <c r="BJ107" s="252"/>
      <c r="BK107" s="252"/>
      <c r="BL107" s="252"/>
      <c r="BM107" s="252"/>
      <c r="BN107" s="252"/>
      <c r="BO107" s="252"/>
      <c r="BP107" s="252"/>
      <c r="BQ107" s="252"/>
      <c r="BR107" s="252"/>
      <c r="BS107" s="252"/>
      <c r="BT107" s="252"/>
      <c r="BU107" s="252"/>
      <c r="BV107" s="252"/>
      <c r="BW107" s="252"/>
      <c r="BX107" s="252"/>
      <c r="BY107" s="252"/>
      <c r="BZ107" s="252"/>
      <c r="CA107" s="252"/>
      <c r="CB107" s="252"/>
      <c r="CC107" s="252"/>
      <c r="CD107" s="252"/>
      <c r="CE107" s="252"/>
      <c r="CF107" s="252"/>
      <c r="CG107" s="252"/>
      <c r="CH107" s="252"/>
      <c r="CI107" s="252"/>
      <c r="CJ107" s="252"/>
      <c r="CK107" s="252"/>
      <c r="CL107" s="252"/>
      <c r="CM107" s="252"/>
      <c r="CN107" s="252"/>
      <c r="CO107" s="252"/>
      <c r="CP107" s="252"/>
      <c r="CQ107" s="252"/>
      <c r="CR107" s="252"/>
      <c r="CS107" s="252"/>
      <c r="CT107" s="252"/>
      <c r="CU107" s="252"/>
      <c r="CV107" s="252"/>
      <c r="CW107" s="252"/>
      <c r="CX107" s="252"/>
      <c r="CY107" s="252"/>
      <c r="CZ107" s="252"/>
      <c r="DA107" s="252"/>
      <c r="DB107" s="252"/>
      <c r="DC107" s="252"/>
      <c r="DD107" s="252"/>
      <c r="DE107" s="252"/>
      <c r="DF107" s="252"/>
      <c r="DG107" s="252"/>
      <c r="DH107" s="252"/>
      <c r="DI107" s="252"/>
      <c r="DJ107" s="252"/>
      <c r="DK107" s="252"/>
      <c r="DL107" s="252"/>
      <c r="DM107" s="252"/>
      <c r="DN107" s="252"/>
      <c r="DO107" s="252"/>
      <c r="DP107" s="252"/>
      <c r="DQ107" s="252"/>
      <c r="DR107" s="252"/>
      <c r="DS107" s="252"/>
      <c r="DT107" s="252"/>
      <c r="DU107" s="252"/>
      <c r="DV107" s="252"/>
      <c r="DW107" s="252"/>
      <c r="DX107" s="252"/>
      <c r="DY107" s="252"/>
      <c r="DZ107" s="252"/>
    </row>
    <row r="108" spans="1:131" s="222" customFormat="1" ht="26.25" customHeight="1" x14ac:dyDescent="0.2">
      <c r="A108" s="969" t="s">
        <v>420</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421</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2" customFormat="1" ht="26.25" customHeight="1" x14ac:dyDescent="0.2">
      <c r="A109" s="924" t="s">
        <v>422</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423</v>
      </c>
      <c r="AB109" s="925"/>
      <c r="AC109" s="925"/>
      <c r="AD109" s="925"/>
      <c r="AE109" s="926"/>
      <c r="AF109" s="927" t="s">
        <v>302</v>
      </c>
      <c r="AG109" s="925"/>
      <c r="AH109" s="925"/>
      <c r="AI109" s="925"/>
      <c r="AJ109" s="926"/>
      <c r="AK109" s="927" t="s">
        <v>301</v>
      </c>
      <c r="AL109" s="925"/>
      <c r="AM109" s="925"/>
      <c r="AN109" s="925"/>
      <c r="AO109" s="926"/>
      <c r="AP109" s="927" t="s">
        <v>424</v>
      </c>
      <c r="AQ109" s="925"/>
      <c r="AR109" s="925"/>
      <c r="AS109" s="925"/>
      <c r="AT109" s="956"/>
      <c r="AU109" s="924" t="s">
        <v>422</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423</v>
      </c>
      <c r="BR109" s="925"/>
      <c r="BS109" s="925"/>
      <c r="BT109" s="925"/>
      <c r="BU109" s="926"/>
      <c r="BV109" s="927" t="s">
        <v>302</v>
      </c>
      <c r="BW109" s="925"/>
      <c r="BX109" s="925"/>
      <c r="BY109" s="925"/>
      <c r="BZ109" s="926"/>
      <c r="CA109" s="927" t="s">
        <v>301</v>
      </c>
      <c r="CB109" s="925"/>
      <c r="CC109" s="925"/>
      <c r="CD109" s="925"/>
      <c r="CE109" s="926"/>
      <c r="CF109" s="963" t="s">
        <v>424</v>
      </c>
      <c r="CG109" s="963"/>
      <c r="CH109" s="963"/>
      <c r="CI109" s="963"/>
      <c r="CJ109" s="963"/>
      <c r="CK109" s="927" t="s">
        <v>425</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423</v>
      </c>
      <c r="DH109" s="925"/>
      <c r="DI109" s="925"/>
      <c r="DJ109" s="925"/>
      <c r="DK109" s="926"/>
      <c r="DL109" s="927" t="s">
        <v>302</v>
      </c>
      <c r="DM109" s="925"/>
      <c r="DN109" s="925"/>
      <c r="DO109" s="925"/>
      <c r="DP109" s="926"/>
      <c r="DQ109" s="927" t="s">
        <v>301</v>
      </c>
      <c r="DR109" s="925"/>
      <c r="DS109" s="925"/>
      <c r="DT109" s="925"/>
      <c r="DU109" s="926"/>
      <c r="DV109" s="927" t="s">
        <v>424</v>
      </c>
      <c r="DW109" s="925"/>
      <c r="DX109" s="925"/>
      <c r="DY109" s="925"/>
      <c r="DZ109" s="956"/>
    </row>
    <row r="110" spans="1:131" s="222" customFormat="1" ht="26.25" customHeight="1" x14ac:dyDescent="0.2">
      <c r="A110" s="827" t="s">
        <v>426</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184470</v>
      </c>
      <c r="AB110" s="918"/>
      <c r="AC110" s="918"/>
      <c r="AD110" s="918"/>
      <c r="AE110" s="919"/>
      <c r="AF110" s="920">
        <v>167525</v>
      </c>
      <c r="AG110" s="918"/>
      <c r="AH110" s="918"/>
      <c r="AI110" s="918"/>
      <c r="AJ110" s="919"/>
      <c r="AK110" s="920">
        <v>192269</v>
      </c>
      <c r="AL110" s="918"/>
      <c r="AM110" s="918"/>
      <c r="AN110" s="918"/>
      <c r="AO110" s="919"/>
      <c r="AP110" s="921">
        <v>22.7</v>
      </c>
      <c r="AQ110" s="922"/>
      <c r="AR110" s="922"/>
      <c r="AS110" s="922"/>
      <c r="AT110" s="923"/>
      <c r="AU110" s="957" t="s">
        <v>67</v>
      </c>
      <c r="AV110" s="958"/>
      <c r="AW110" s="958"/>
      <c r="AX110" s="958"/>
      <c r="AY110" s="958"/>
      <c r="AZ110" s="883" t="s">
        <v>427</v>
      </c>
      <c r="BA110" s="828"/>
      <c r="BB110" s="828"/>
      <c r="BC110" s="828"/>
      <c r="BD110" s="828"/>
      <c r="BE110" s="828"/>
      <c r="BF110" s="828"/>
      <c r="BG110" s="828"/>
      <c r="BH110" s="828"/>
      <c r="BI110" s="828"/>
      <c r="BJ110" s="828"/>
      <c r="BK110" s="828"/>
      <c r="BL110" s="828"/>
      <c r="BM110" s="828"/>
      <c r="BN110" s="828"/>
      <c r="BO110" s="828"/>
      <c r="BP110" s="829"/>
      <c r="BQ110" s="884">
        <v>1787037</v>
      </c>
      <c r="BR110" s="865"/>
      <c r="BS110" s="865"/>
      <c r="BT110" s="865"/>
      <c r="BU110" s="865"/>
      <c r="BV110" s="865">
        <v>1888621</v>
      </c>
      <c r="BW110" s="865"/>
      <c r="BX110" s="865"/>
      <c r="BY110" s="865"/>
      <c r="BZ110" s="865"/>
      <c r="CA110" s="865">
        <v>2054089</v>
      </c>
      <c r="CB110" s="865"/>
      <c r="CC110" s="865"/>
      <c r="CD110" s="865"/>
      <c r="CE110" s="865"/>
      <c r="CF110" s="889">
        <v>242.5</v>
      </c>
      <c r="CG110" s="890"/>
      <c r="CH110" s="890"/>
      <c r="CI110" s="890"/>
      <c r="CJ110" s="890"/>
      <c r="CK110" s="953" t="s">
        <v>428</v>
      </c>
      <c r="CL110" s="839"/>
      <c r="CM110" s="914" t="s">
        <v>429</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141</v>
      </c>
      <c r="DH110" s="865"/>
      <c r="DI110" s="865"/>
      <c r="DJ110" s="865"/>
      <c r="DK110" s="865"/>
      <c r="DL110" s="865" t="s">
        <v>430</v>
      </c>
      <c r="DM110" s="865"/>
      <c r="DN110" s="865"/>
      <c r="DO110" s="865"/>
      <c r="DP110" s="865"/>
      <c r="DQ110" s="865" t="s">
        <v>141</v>
      </c>
      <c r="DR110" s="865"/>
      <c r="DS110" s="865"/>
      <c r="DT110" s="865"/>
      <c r="DU110" s="865"/>
      <c r="DV110" s="866" t="s">
        <v>405</v>
      </c>
      <c r="DW110" s="866"/>
      <c r="DX110" s="866"/>
      <c r="DY110" s="866"/>
      <c r="DZ110" s="867"/>
    </row>
    <row r="111" spans="1:131" s="222" customFormat="1" ht="26.25" customHeight="1" x14ac:dyDescent="0.2">
      <c r="A111" s="794" t="s">
        <v>431</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405</v>
      </c>
      <c r="AB111" s="946"/>
      <c r="AC111" s="946"/>
      <c r="AD111" s="946"/>
      <c r="AE111" s="947"/>
      <c r="AF111" s="948" t="s">
        <v>141</v>
      </c>
      <c r="AG111" s="946"/>
      <c r="AH111" s="946"/>
      <c r="AI111" s="946"/>
      <c r="AJ111" s="947"/>
      <c r="AK111" s="948" t="s">
        <v>141</v>
      </c>
      <c r="AL111" s="946"/>
      <c r="AM111" s="946"/>
      <c r="AN111" s="946"/>
      <c r="AO111" s="947"/>
      <c r="AP111" s="949" t="s">
        <v>405</v>
      </c>
      <c r="AQ111" s="950"/>
      <c r="AR111" s="950"/>
      <c r="AS111" s="950"/>
      <c r="AT111" s="951"/>
      <c r="AU111" s="959"/>
      <c r="AV111" s="960"/>
      <c r="AW111" s="960"/>
      <c r="AX111" s="960"/>
      <c r="AY111" s="960"/>
      <c r="AZ111" s="835" t="s">
        <v>432</v>
      </c>
      <c r="BA111" s="770"/>
      <c r="BB111" s="770"/>
      <c r="BC111" s="770"/>
      <c r="BD111" s="770"/>
      <c r="BE111" s="770"/>
      <c r="BF111" s="770"/>
      <c r="BG111" s="770"/>
      <c r="BH111" s="770"/>
      <c r="BI111" s="770"/>
      <c r="BJ111" s="770"/>
      <c r="BK111" s="770"/>
      <c r="BL111" s="770"/>
      <c r="BM111" s="770"/>
      <c r="BN111" s="770"/>
      <c r="BO111" s="770"/>
      <c r="BP111" s="771"/>
      <c r="BQ111" s="836" t="s">
        <v>141</v>
      </c>
      <c r="BR111" s="837"/>
      <c r="BS111" s="837"/>
      <c r="BT111" s="837"/>
      <c r="BU111" s="837"/>
      <c r="BV111" s="837" t="s">
        <v>405</v>
      </c>
      <c r="BW111" s="837"/>
      <c r="BX111" s="837"/>
      <c r="BY111" s="837"/>
      <c r="BZ111" s="837"/>
      <c r="CA111" s="837" t="s">
        <v>405</v>
      </c>
      <c r="CB111" s="837"/>
      <c r="CC111" s="837"/>
      <c r="CD111" s="837"/>
      <c r="CE111" s="837"/>
      <c r="CF111" s="898" t="s">
        <v>430</v>
      </c>
      <c r="CG111" s="899"/>
      <c r="CH111" s="899"/>
      <c r="CI111" s="899"/>
      <c r="CJ111" s="899"/>
      <c r="CK111" s="954"/>
      <c r="CL111" s="841"/>
      <c r="CM111" s="844" t="s">
        <v>433</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141</v>
      </c>
      <c r="DH111" s="837"/>
      <c r="DI111" s="837"/>
      <c r="DJ111" s="837"/>
      <c r="DK111" s="837"/>
      <c r="DL111" s="837" t="s">
        <v>405</v>
      </c>
      <c r="DM111" s="837"/>
      <c r="DN111" s="837"/>
      <c r="DO111" s="837"/>
      <c r="DP111" s="837"/>
      <c r="DQ111" s="837" t="s">
        <v>405</v>
      </c>
      <c r="DR111" s="837"/>
      <c r="DS111" s="837"/>
      <c r="DT111" s="837"/>
      <c r="DU111" s="837"/>
      <c r="DV111" s="814" t="s">
        <v>405</v>
      </c>
      <c r="DW111" s="814"/>
      <c r="DX111" s="814"/>
      <c r="DY111" s="814"/>
      <c r="DZ111" s="815"/>
    </row>
    <row r="112" spans="1:131" s="222" customFormat="1" ht="26.25" customHeight="1" x14ac:dyDescent="0.2">
      <c r="A112" s="939" t="s">
        <v>434</v>
      </c>
      <c r="B112" s="940"/>
      <c r="C112" s="770" t="s">
        <v>435</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141</v>
      </c>
      <c r="AB112" s="800"/>
      <c r="AC112" s="800"/>
      <c r="AD112" s="800"/>
      <c r="AE112" s="801"/>
      <c r="AF112" s="802" t="s">
        <v>141</v>
      </c>
      <c r="AG112" s="800"/>
      <c r="AH112" s="800"/>
      <c r="AI112" s="800"/>
      <c r="AJ112" s="801"/>
      <c r="AK112" s="802" t="s">
        <v>141</v>
      </c>
      <c r="AL112" s="800"/>
      <c r="AM112" s="800"/>
      <c r="AN112" s="800"/>
      <c r="AO112" s="801"/>
      <c r="AP112" s="847" t="s">
        <v>141</v>
      </c>
      <c r="AQ112" s="848"/>
      <c r="AR112" s="848"/>
      <c r="AS112" s="848"/>
      <c r="AT112" s="849"/>
      <c r="AU112" s="959"/>
      <c r="AV112" s="960"/>
      <c r="AW112" s="960"/>
      <c r="AX112" s="960"/>
      <c r="AY112" s="960"/>
      <c r="AZ112" s="835" t="s">
        <v>436</v>
      </c>
      <c r="BA112" s="770"/>
      <c r="BB112" s="770"/>
      <c r="BC112" s="770"/>
      <c r="BD112" s="770"/>
      <c r="BE112" s="770"/>
      <c r="BF112" s="770"/>
      <c r="BG112" s="770"/>
      <c r="BH112" s="770"/>
      <c r="BI112" s="770"/>
      <c r="BJ112" s="770"/>
      <c r="BK112" s="770"/>
      <c r="BL112" s="770"/>
      <c r="BM112" s="770"/>
      <c r="BN112" s="770"/>
      <c r="BO112" s="770"/>
      <c r="BP112" s="771"/>
      <c r="BQ112" s="836">
        <v>218027</v>
      </c>
      <c r="BR112" s="837"/>
      <c r="BS112" s="837"/>
      <c r="BT112" s="837"/>
      <c r="BU112" s="837"/>
      <c r="BV112" s="837">
        <v>249249</v>
      </c>
      <c r="BW112" s="837"/>
      <c r="BX112" s="837"/>
      <c r="BY112" s="837"/>
      <c r="BZ112" s="837"/>
      <c r="CA112" s="837">
        <v>292464</v>
      </c>
      <c r="CB112" s="837"/>
      <c r="CC112" s="837"/>
      <c r="CD112" s="837"/>
      <c r="CE112" s="837"/>
      <c r="CF112" s="898">
        <v>34.5</v>
      </c>
      <c r="CG112" s="899"/>
      <c r="CH112" s="899"/>
      <c r="CI112" s="899"/>
      <c r="CJ112" s="899"/>
      <c r="CK112" s="954"/>
      <c r="CL112" s="841"/>
      <c r="CM112" s="844" t="s">
        <v>437</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405</v>
      </c>
      <c r="DH112" s="837"/>
      <c r="DI112" s="837"/>
      <c r="DJ112" s="837"/>
      <c r="DK112" s="837"/>
      <c r="DL112" s="837" t="s">
        <v>141</v>
      </c>
      <c r="DM112" s="837"/>
      <c r="DN112" s="837"/>
      <c r="DO112" s="837"/>
      <c r="DP112" s="837"/>
      <c r="DQ112" s="837" t="s">
        <v>438</v>
      </c>
      <c r="DR112" s="837"/>
      <c r="DS112" s="837"/>
      <c r="DT112" s="837"/>
      <c r="DU112" s="837"/>
      <c r="DV112" s="814" t="s">
        <v>405</v>
      </c>
      <c r="DW112" s="814"/>
      <c r="DX112" s="814"/>
      <c r="DY112" s="814"/>
      <c r="DZ112" s="815"/>
    </row>
    <row r="113" spans="1:130" s="222" customFormat="1" ht="26.25" customHeight="1" x14ac:dyDescent="0.2">
      <c r="A113" s="941"/>
      <c r="B113" s="942"/>
      <c r="C113" s="770" t="s">
        <v>439</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21482</v>
      </c>
      <c r="AB113" s="946"/>
      <c r="AC113" s="946"/>
      <c r="AD113" s="946"/>
      <c r="AE113" s="947"/>
      <c r="AF113" s="948">
        <v>21311</v>
      </c>
      <c r="AG113" s="946"/>
      <c r="AH113" s="946"/>
      <c r="AI113" s="946"/>
      <c r="AJ113" s="947"/>
      <c r="AK113" s="948">
        <v>20742</v>
      </c>
      <c r="AL113" s="946"/>
      <c r="AM113" s="946"/>
      <c r="AN113" s="946"/>
      <c r="AO113" s="947"/>
      <c r="AP113" s="949">
        <v>2.4</v>
      </c>
      <c r="AQ113" s="950"/>
      <c r="AR113" s="950"/>
      <c r="AS113" s="950"/>
      <c r="AT113" s="951"/>
      <c r="AU113" s="959"/>
      <c r="AV113" s="960"/>
      <c r="AW113" s="960"/>
      <c r="AX113" s="960"/>
      <c r="AY113" s="960"/>
      <c r="AZ113" s="835" t="s">
        <v>440</v>
      </c>
      <c r="BA113" s="770"/>
      <c r="BB113" s="770"/>
      <c r="BC113" s="770"/>
      <c r="BD113" s="770"/>
      <c r="BE113" s="770"/>
      <c r="BF113" s="770"/>
      <c r="BG113" s="770"/>
      <c r="BH113" s="770"/>
      <c r="BI113" s="770"/>
      <c r="BJ113" s="770"/>
      <c r="BK113" s="770"/>
      <c r="BL113" s="770"/>
      <c r="BM113" s="770"/>
      <c r="BN113" s="770"/>
      <c r="BO113" s="770"/>
      <c r="BP113" s="771"/>
      <c r="BQ113" s="836">
        <v>141462</v>
      </c>
      <c r="BR113" s="837"/>
      <c r="BS113" s="837"/>
      <c r="BT113" s="837"/>
      <c r="BU113" s="837"/>
      <c r="BV113" s="837">
        <v>195550</v>
      </c>
      <c r="BW113" s="837"/>
      <c r="BX113" s="837"/>
      <c r="BY113" s="837"/>
      <c r="BZ113" s="837"/>
      <c r="CA113" s="837">
        <v>179617</v>
      </c>
      <c r="CB113" s="837"/>
      <c r="CC113" s="837"/>
      <c r="CD113" s="837"/>
      <c r="CE113" s="837"/>
      <c r="CF113" s="898">
        <v>21.2</v>
      </c>
      <c r="CG113" s="899"/>
      <c r="CH113" s="899"/>
      <c r="CI113" s="899"/>
      <c r="CJ113" s="899"/>
      <c r="CK113" s="954"/>
      <c r="CL113" s="841"/>
      <c r="CM113" s="844" t="s">
        <v>441</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405</v>
      </c>
      <c r="DH113" s="800"/>
      <c r="DI113" s="800"/>
      <c r="DJ113" s="800"/>
      <c r="DK113" s="801"/>
      <c r="DL113" s="802" t="s">
        <v>405</v>
      </c>
      <c r="DM113" s="800"/>
      <c r="DN113" s="800"/>
      <c r="DO113" s="800"/>
      <c r="DP113" s="801"/>
      <c r="DQ113" s="802" t="s">
        <v>438</v>
      </c>
      <c r="DR113" s="800"/>
      <c r="DS113" s="800"/>
      <c r="DT113" s="800"/>
      <c r="DU113" s="801"/>
      <c r="DV113" s="847" t="s">
        <v>405</v>
      </c>
      <c r="DW113" s="848"/>
      <c r="DX113" s="848"/>
      <c r="DY113" s="848"/>
      <c r="DZ113" s="849"/>
    </row>
    <row r="114" spans="1:130" s="222" customFormat="1" ht="26.25" customHeight="1" x14ac:dyDescent="0.2">
      <c r="A114" s="941"/>
      <c r="B114" s="942"/>
      <c r="C114" s="770" t="s">
        <v>442</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30031</v>
      </c>
      <c r="AB114" s="800"/>
      <c r="AC114" s="800"/>
      <c r="AD114" s="800"/>
      <c r="AE114" s="801"/>
      <c r="AF114" s="802">
        <v>31984</v>
      </c>
      <c r="AG114" s="800"/>
      <c r="AH114" s="800"/>
      <c r="AI114" s="800"/>
      <c r="AJ114" s="801"/>
      <c r="AK114" s="802">
        <v>36919</v>
      </c>
      <c r="AL114" s="800"/>
      <c r="AM114" s="800"/>
      <c r="AN114" s="800"/>
      <c r="AO114" s="801"/>
      <c r="AP114" s="847">
        <v>4.4000000000000004</v>
      </c>
      <c r="AQ114" s="848"/>
      <c r="AR114" s="848"/>
      <c r="AS114" s="848"/>
      <c r="AT114" s="849"/>
      <c r="AU114" s="959"/>
      <c r="AV114" s="960"/>
      <c r="AW114" s="960"/>
      <c r="AX114" s="960"/>
      <c r="AY114" s="960"/>
      <c r="AZ114" s="835" t="s">
        <v>443</v>
      </c>
      <c r="BA114" s="770"/>
      <c r="BB114" s="770"/>
      <c r="BC114" s="770"/>
      <c r="BD114" s="770"/>
      <c r="BE114" s="770"/>
      <c r="BF114" s="770"/>
      <c r="BG114" s="770"/>
      <c r="BH114" s="770"/>
      <c r="BI114" s="770"/>
      <c r="BJ114" s="770"/>
      <c r="BK114" s="770"/>
      <c r="BL114" s="770"/>
      <c r="BM114" s="770"/>
      <c r="BN114" s="770"/>
      <c r="BO114" s="770"/>
      <c r="BP114" s="771"/>
      <c r="BQ114" s="836">
        <v>344241</v>
      </c>
      <c r="BR114" s="837"/>
      <c r="BS114" s="837"/>
      <c r="BT114" s="837"/>
      <c r="BU114" s="837"/>
      <c r="BV114" s="837">
        <v>376242</v>
      </c>
      <c r="BW114" s="837"/>
      <c r="BX114" s="837"/>
      <c r="BY114" s="837"/>
      <c r="BZ114" s="837"/>
      <c r="CA114" s="837">
        <v>335950</v>
      </c>
      <c r="CB114" s="837"/>
      <c r="CC114" s="837"/>
      <c r="CD114" s="837"/>
      <c r="CE114" s="837"/>
      <c r="CF114" s="898">
        <v>39.700000000000003</v>
      </c>
      <c r="CG114" s="899"/>
      <c r="CH114" s="899"/>
      <c r="CI114" s="899"/>
      <c r="CJ114" s="899"/>
      <c r="CK114" s="954"/>
      <c r="CL114" s="841"/>
      <c r="CM114" s="844" t="s">
        <v>444</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405</v>
      </c>
      <c r="DH114" s="800"/>
      <c r="DI114" s="800"/>
      <c r="DJ114" s="800"/>
      <c r="DK114" s="801"/>
      <c r="DL114" s="802" t="s">
        <v>430</v>
      </c>
      <c r="DM114" s="800"/>
      <c r="DN114" s="800"/>
      <c r="DO114" s="800"/>
      <c r="DP114" s="801"/>
      <c r="DQ114" s="802" t="s">
        <v>141</v>
      </c>
      <c r="DR114" s="800"/>
      <c r="DS114" s="800"/>
      <c r="DT114" s="800"/>
      <c r="DU114" s="801"/>
      <c r="DV114" s="847" t="s">
        <v>405</v>
      </c>
      <c r="DW114" s="848"/>
      <c r="DX114" s="848"/>
      <c r="DY114" s="848"/>
      <c r="DZ114" s="849"/>
    </row>
    <row r="115" spans="1:130" s="222" customFormat="1" ht="26.25" customHeight="1" x14ac:dyDescent="0.2">
      <c r="A115" s="941"/>
      <c r="B115" s="942"/>
      <c r="C115" s="770" t="s">
        <v>445</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t="s">
        <v>141</v>
      </c>
      <c r="AB115" s="946"/>
      <c r="AC115" s="946"/>
      <c r="AD115" s="946"/>
      <c r="AE115" s="947"/>
      <c r="AF115" s="948" t="s">
        <v>141</v>
      </c>
      <c r="AG115" s="946"/>
      <c r="AH115" s="946"/>
      <c r="AI115" s="946"/>
      <c r="AJ115" s="947"/>
      <c r="AK115" s="948" t="s">
        <v>141</v>
      </c>
      <c r="AL115" s="946"/>
      <c r="AM115" s="946"/>
      <c r="AN115" s="946"/>
      <c r="AO115" s="947"/>
      <c r="AP115" s="949" t="s">
        <v>141</v>
      </c>
      <c r="AQ115" s="950"/>
      <c r="AR115" s="950"/>
      <c r="AS115" s="950"/>
      <c r="AT115" s="951"/>
      <c r="AU115" s="959"/>
      <c r="AV115" s="960"/>
      <c r="AW115" s="960"/>
      <c r="AX115" s="960"/>
      <c r="AY115" s="960"/>
      <c r="AZ115" s="835" t="s">
        <v>446</v>
      </c>
      <c r="BA115" s="770"/>
      <c r="BB115" s="770"/>
      <c r="BC115" s="770"/>
      <c r="BD115" s="770"/>
      <c r="BE115" s="770"/>
      <c r="BF115" s="770"/>
      <c r="BG115" s="770"/>
      <c r="BH115" s="770"/>
      <c r="BI115" s="770"/>
      <c r="BJ115" s="770"/>
      <c r="BK115" s="770"/>
      <c r="BL115" s="770"/>
      <c r="BM115" s="770"/>
      <c r="BN115" s="770"/>
      <c r="BO115" s="770"/>
      <c r="BP115" s="771"/>
      <c r="BQ115" s="836" t="s">
        <v>141</v>
      </c>
      <c r="BR115" s="837"/>
      <c r="BS115" s="837"/>
      <c r="BT115" s="837"/>
      <c r="BU115" s="837"/>
      <c r="BV115" s="837" t="s">
        <v>405</v>
      </c>
      <c r="BW115" s="837"/>
      <c r="BX115" s="837"/>
      <c r="BY115" s="837"/>
      <c r="BZ115" s="837"/>
      <c r="CA115" s="837" t="s">
        <v>405</v>
      </c>
      <c r="CB115" s="837"/>
      <c r="CC115" s="837"/>
      <c r="CD115" s="837"/>
      <c r="CE115" s="837"/>
      <c r="CF115" s="898" t="s">
        <v>141</v>
      </c>
      <c r="CG115" s="899"/>
      <c r="CH115" s="899"/>
      <c r="CI115" s="899"/>
      <c r="CJ115" s="899"/>
      <c r="CK115" s="954"/>
      <c r="CL115" s="841"/>
      <c r="CM115" s="835" t="s">
        <v>447</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405</v>
      </c>
      <c r="DH115" s="800"/>
      <c r="DI115" s="800"/>
      <c r="DJ115" s="800"/>
      <c r="DK115" s="801"/>
      <c r="DL115" s="802" t="s">
        <v>405</v>
      </c>
      <c r="DM115" s="800"/>
      <c r="DN115" s="800"/>
      <c r="DO115" s="800"/>
      <c r="DP115" s="801"/>
      <c r="DQ115" s="802" t="s">
        <v>405</v>
      </c>
      <c r="DR115" s="800"/>
      <c r="DS115" s="800"/>
      <c r="DT115" s="800"/>
      <c r="DU115" s="801"/>
      <c r="DV115" s="847" t="s">
        <v>141</v>
      </c>
      <c r="DW115" s="848"/>
      <c r="DX115" s="848"/>
      <c r="DY115" s="848"/>
      <c r="DZ115" s="849"/>
    </row>
    <row r="116" spans="1:130" s="222" customFormat="1" ht="26.25" customHeight="1" x14ac:dyDescent="0.2">
      <c r="A116" s="943"/>
      <c r="B116" s="944"/>
      <c r="C116" s="903" t="s">
        <v>448</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v>28</v>
      </c>
      <c r="AB116" s="800"/>
      <c r="AC116" s="800"/>
      <c r="AD116" s="800"/>
      <c r="AE116" s="801"/>
      <c r="AF116" s="802">
        <v>9</v>
      </c>
      <c r="AG116" s="800"/>
      <c r="AH116" s="800"/>
      <c r="AI116" s="800"/>
      <c r="AJ116" s="801"/>
      <c r="AK116" s="802" t="s">
        <v>141</v>
      </c>
      <c r="AL116" s="800"/>
      <c r="AM116" s="800"/>
      <c r="AN116" s="800"/>
      <c r="AO116" s="801"/>
      <c r="AP116" s="847" t="s">
        <v>405</v>
      </c>
      <c r="AQ116" s="848"/>
      <c r="AR116" s="848"/>
      <c r="AS116" s="848"/>
      <c r="AT116" s="849"/>
      <c r="AU116" s="959"/>
      <c r="AV116" s="960"/>
      <c r="AW116" s="960"/>
      <c r="AX116" s="960"/>
      <c r="AY116" s="960"/>
      <c r="AZ116" s="886" t="s">
        <v>449</v>
      </c>
      <c r="BA116" s="887"/>
      <c r="BB116" s="887"/>
      <c r="BC116" s="887"/>
      <c r="BD116" s="887"/>
      <c r="BE116" s="887"/>
      <c r="BF116" s="887"/>
      <c r="BG116" s="887"/>
      <c r="BH116" s="887"/>
      <c r="BI116" s="887"/>
      <c r="BJ116" s="887"/>
      <c r="BK116" s="887"/>
      <c r="BL116" s="887"/>
      <c r="BM116" s="887"/>
      <c r="BN116" s="887"/>
      <c r="BO116" s="887"/>
      <c r="BP116" s="888"/>
      <c r="BQ116" s="836" t="s">
        <v>405</v>
      </c>
      <c r="BR116" s="837"/>
      <c r="BS116" s="837"/>
      <c r="BT116" s="837"/>
      <c r="BU116" s="837"/>
      <c r="BV116" s="837" t="s">
        <v>405</v>
      </c>
      <c r="BW116" s="837"/>
      <c r="BX116" s="837"/>
      <c r="BY116" s="837"/>
      <c r="BZ116" s="837"/>
      <c r="CA116" s="837" t="s">
        <v>141</v>
      </c>
      <c r="CB116" s="837"/>
      <c r="CC116" s="837"/>
      <c r="CD116" s="837"/>
      <c r="CE116" s="837"/>
      <c r="CF116" s="898" t="s">
        <v>405</v>
      </c>
      <c r="CG116" s="899"/>
      <c r="CH116" s="899"/>
      <c r="CI116" s="899"/>
      <c r="CJ116" s="899"/>
      <c r="CK116" s="954"/>
      <c r="CL116" s="841"/>
      <c r="CM116" s="844" t="s">
        <v>450</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430</v>
      </c>
      <c r="DH116" s="800"/>
      <c r="DI116" s="800"/>
      <c r="DJ116" s="800"/>
      <c r="DK116" s="801"/>
      <c r="DL116" s="802" t="s">
        <v>141</v>
      </c>
      <c r="DM116" s="800"/>
      <c r="DN116" s="800"/>
      <c r="DO116" s="800"/>
      <c r="DP116" s="801"/>
      <c r="DQ116" s="802" t="s">
        <v>405</v>
      </c>
      <c r="DR116" s="800"/>
      <c r="DS116" s="800"/>
      <c r="DT116" s="800"/>
      <c r="DU116" s="801"/>
      <c r="DV116" s="847" t="s">
        <v>141</v>
      </c>
      <c r="DW116" s="848"/>
      <c r="DX116" s="848"/>
      <c r="DY116" s="848"/>
      <c r="DZ116" s="849"/>
    </row>
    <row r="117" spans="1:130" s="222" customFormat="1" ht="26.25" customHeight="1" x14ac:dyDescent="0.2">
      <c r="A117" s="924" t="s">
        <v>182</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451</v>
      </c>
      <c r="Z117" s="926"/>
      <c r="AA117" s="931">
        <v>236011</v>
      </c>
      <c r="AB117" s="932"/>
      <c r="AC117" s="932"/>
      <c r="AD117" s="932"/>
      <c r="AE117" s="933"/>
      <c r="AF117" s="934">
        <v>220829</v>
      </c>
      <c r="AG117" s="932"/>
      <c r="AH117" s="932"/>
      <c r="AI117" s="932"/>
      <c r="AJ117" s="933"/>
      <c r="AK117" s="934">
        <v>249930</v>
      </c>
      <c r="AL117" s="932"/>
      <c r="AM117" s="932"/>
      <c r="AN117" s="932"/>
      <c r="AO117" s="933"/>
      <c r="AP117" s="935"/>
      <c r="AQ117" s="936"/>
      <c r="AR117" s="936"/>
      <c r="AS117" s="936"/>
      <c r="AT117" s="937"/>
      <c r="AU117" s="959"/>
      <c r="AV117" s="960"/>
      <c r="AW117" s="960"/>
      <c r="AX117" s="960"/>
      <c r="AY117" s="960"/>
      <c r="AZ117" s="886" t="s">
        <v>452</v>
      </c>
      <c r="BA117" s="887"/>
      <c r="BB117" s="887"/>
      <c r="BC117" s="887"/>
      <c r="BD117" s="887"/>
      <c r="BE117" s="887"/>
      <c r="BF117" s="887"/>
      <c r="BG117" s="887"/>
      <c r="BH117" s="887"/>
      <c r="BI117" s="887"/>
      <c r="BJ117" s="887"/>
      <c r="BK117" s="887"/>
      <c r="BL117" s="887"/>
      <c r="BM117" s="887"/>
      <c r="BN117" s="887"/>
      <c r="BO117" s="887"/>
      <c r="BP117" s="888"/>
      <c r="BQ117" s="836" t="s">
        <v>405</v>
      </c>
      <c r="BR117" s="837"/>
      <c r="BS117" s="837"/>
      <c r="BT117" s="837"/>
      <c r="BU117" s="837"/>
      <c r="BV117" s="837" t="s">
        <v>141</v>
      </c>
      <c r="BW117" s="837"/>
      <c r="BX117" s="837"/>
      <c r="BY117" s="837"/>
      <c r="BZ117" s="837"/>
      <c r="CA117" s="837" t="s">
        <v>405</v>
      </c>
      <c r="CB117" s="837"/>
      <c r="CC117" s="837"/>
      <c r="CD117" s="837"/>
      <c r="CE117" s="837"/>
      <c r="CF117" s="898" t="s">
        <v>141</v>
      </c>
      <c r="CG117" s="899"/>
      <c r="CH117" s="899"/>
      <c r="CI117" s="899"/>
      <c r="CJ117" s="899"/>
      <c r="CK117" s="954"/>
      <c r="CL117" s="841"/>
      <c r="CM117" s="844" t="s">
        <v>453</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141</v>
      </c>
      <c r="DH117" s="800"/>
      <c r="DI117" s="800"/>
      <c r="DJ117" s="800"/>
      <c r="DK117" s="801"/>
      <c r="DL117" s="802" t="s">
        <v>405</v>
      </c>
      <c r="DM117" s="800"/>
      <c r="DN117" s="800"/>
      <c r="DO117" s="800"/>
      <c r="DP117" s="801"/>
      <c r="DQ117" s="802" t="s">
        <v>405</v>
      </c>
      <c r="DR117" s="800"/>
      <c r="DS117" s="800"/>
      <c r="DT117" s="800"/>
      <c r="DU117" s="801"/>
      <c r="DV117" s="847" t="s">
        <v>405</v>
      </c>
      <c r="DW117" s="848"/>
      <c r="DX117" s="848"/>
      <c r="DY117" s="848"/>
      <c r="DZ117" s="849"/>
    </row>
    <row r="118" spans="1:130" s="222" customFormat="1" ht="26.25" customHeight="1" x14ac:dyDescent="0.2">
      <c r="A118" s="924" t="s">
        <v>425</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423</v>
      </c>
      <c r="AB118" s="925"/>
      <c r="AC118" s="925"/>
      <c r="AD118" s="925"/>
      <c r="AE118" s="926"/>
      <c r="AF118" s="927" t="s">
        <v>302</v>
      </c>
      <c r="AG118" s="925"/>
      <c r="AH118" s="925"/>
      <c r="AI118" s="925"/>
      <c r="AJ118" s="926"/>
      <c r="AK118" s="927" t="s">
        <v>301</v>
      </c>
      <c r="AL118" s="925"/>
      <c r="AM118" s="925"/>
      <c r="AN118" s="925"/>
      <c r="AO118" s="926"/>
      <c r="AP118" s="928" t="s">
        <v>424</v>
      </c>
      <c r="AQ118" s="929"/>
      <c r="AR118" s="929"/>
      <c r="AS118" s="929"/>
      <c r="AT118" s="930"/>
      <c r="AU118" s="959"/>
      <c r="AV118" s="960"/>
      <c r="AW118" s="960"/>
      <c r="AX118" s="960"/>
      <c r="AY118" s="960"/>
      <c r="AZ118" s="902" t="s">
        <v>454</v>
      </c>
      <c r="BA118" s="903"/>
      <c r="BB118" s="903"/>
      <c r="BC118" s="903"/>
      <c r="BD118" s="903"/>
      <c r="BE118" s="903"/>
      <c r="BF118" s="903"/>
      <c r="BG118" s="903"/>
      <c r="BH118" s="903"/>
      <c r="BI118" s="903"/>
      <c r="BJ118" s="903"/>
      <c r="BK118" s="903"/>
      <c r="BL118" s="903"/>
      <c r="BM118" s="903"/>
      <c r="BN118" s="903"/>
      <c r="BO118" s="903"/>
      <c r="BP118" s="904"/>
      <c r="BQ118" s="905" t="s">
        <v>405</v>
      </c>
      <c r="BR118" s="868"/>
      <c r="BS118" s="868"/>
      <c r="BT118" s="868"/>
      <c r="BU118" s="868"/>
      <c r="BV118" s="868" t="s">
        <v>141</v>
      </c>
      <c r="BW118" s="868"/>
      <c r="BX118" s="868"/>
      <c r="BY118" s="868"/>
      <c r="BZ118" s="868"/>
      <c r="CA118" s="868" t="s">
        <v>438</v>
      </c>
      <c r="CB118" s="868"/>
      <c r="CC118" s="868"/>
      <c r="CD118" s="868"/>
      <c r="CE118" s="868"/>
      <c r="CF118" s="898" t="s">
        <v>141</v>
      </c>
      <c r="CG118" s="899"/>
      <c r="CH118" s="899"/>
      <c r="CI118" s="899"/>
      <c r="CJ118" s="899"/>
      <c r="CK118" s="954"/>
      <c r="CL118" s="841"/>
      <c r="CM118" s="844" t="s">
        <v>455</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405</v>
      </c>
      <c r="DH118" s="800"/>
      <c r="DI118" s="800"/>
      <c r="DJ118" s="800"/>
      <c r="DK118" s="801"/>
      <c r="DL118" s="802" t="s">
        <v>405</v>
      </c>
      <c r="DM118" s="800"/>
      <c r="DN118" s="800"/>
      <c r="DO118" s="800"/>
      <c r="DP118" s="801"/>
      <c r="DQ118" s="802" t="s">
        <v>405</v>
      </c>
      <c r="DR118" s="800"/>
      <c r="DS118" s="800"/>
      <c r="DT118" s="800"/>
      <c r="DU118" s="801"/>
      <c r="DV118" s="847" t="s">
        <v>141</v>
      </c>
      <c r="DW118" s="848"/>
      <c r="DX118" s="848"/>
      <c r="DY118" s="848"/>
      <c r="DZ118" s="849"/>
    </row>
    <row r="119" spans="1:130" s="222" customFormat="1" ht="26.25" customHeight="1" x14ac:dyDescent="0.2">
      <c r="A119" s="838" t="s">
        <v>428</v>
      </c>
      <c r="B119" s="839"/>
      <c r="C119" s="914" t="s">
        <v>429</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141</v>
      </c>
      <c r="AB119" s="918"/>
      <c r="AC119" s="918"/>
      <c r="AD119" s="918"/>
      <c r="AE119" s="919"/>
      <c r="AF119" s="920" t="s">
        <v>405</v>
      </c>
      <c r="AG119" s="918"/>
      <c r="AH119" s="918"/>
      <c r="AI119" s="918"/>
      <c r="AJ119" s="919"/>
      <c r="AK119" s="920" t="s">
        <v>430</v>
      </c>
      <c r="AL119" s="918"/>
      <c r="AM119" s="918"/>
      <c r="AN119" s="918"/>
      <c r="AO119" s="919"/>
      <c r="AP119" s="921" t="s">
        <v>141</v>
      </c>
      <c r="AQ119" s="922"/>
      <c r="AR119" s="922"/>
      <c r="AS119" s="922"/>
      <c r="AT119" s="923"/>
      <c r="AU119" s="961"/>
      <c r="AV119" s="962"/>
      <c r="AW119" s="962"/>
      <c r="AX119" s="962"/>
      <c r="AY119" s="962"/>
      <c r="AZ119" s="253" t="s">
        <v>182</v>
      </c>
      <c r="BA119" s="253"/>
      <c r="BB119" s="253"/>
      <c r="BC119" s="253"/>
      <c r="BD119" s="253"/>
      <c r="BE119" s="253"/>
      <c r="BF119" s="253"/>
      <c r="BG119" s="253"/>
      <c r="BH119" s="253"/>
      <c r="BI119" s="253"/>
      <c r="BJ119" s="253"/>
      <c r="BK119" s="253"/>
      <c r="BL119" s="253"/>
      <c r="BM119" s="253"/>
      <c r="BN119" s="253"/>
      <c r="BO119" s="900" t="s">
        <v>456</v>
      </c>
      <c r="BP119" s="901"/>
      <c r="BQ119" s="905">
        <v>2490767</v>
      </c>
      <c r="BR119" s="868"/>
      <c r="BS119" s="868"/>
      <c r="BT119" s="868"/>
      <c r="BU119" s="868"/>
      <c r="BV119" s="868">
        <v>2709662</v>
      </c>
      <c r="BW119" s="868"/>
      <c r="BX119" s="868"/>
      <c r="BY119" s="868"/>
      <c r="BZ119" s="868"/>
      <c r="CA119" s="868">
        <v>2862120</v>
      </c>
      <c r="CB119" s="868"/>
      <c r="CC119" s="868"/>
      <c r="CD119" s="868"/>
      <c r="CE119" s="868"/>
      <c r="CF119" s="766"/>
      <c r="CG119" s="767"/>
      <c r="CH119" s="767"/>
      <c r="CI119" s="767"/>
      <c r="CJ119" s="857"/>
      <c r="CK119" s="955"/>
      <c r="CL119" s="843"/>
      <c r="CM119" s="861" t="s">
        <v>457</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141</v>
      </c>
      <c r="DH119" s="783"/>
      <c r="DI119" s="783"/>
      <c r="DJ119" s="783"/>
      <c r="DK119" s="784"/>
      <c r="DL119" s="785" t="s">
        <v>141</v>
      </c>
      <c r="DM119" s="783"/>
      <c r="DN119" s="783"/>
      <c r="DO119" s="783"/>
      <c r="DP119" s="784"/>
      <c r="DQ119" s="785" t="s">
        <v>405</v>
      </c>
      <c r="DR119" s="783"/>
      <c r="DS119" s="783"/>
      <c r="DT119" s="783"/>
      <c r="DU119" s="784"/>
      <c r="DV119" s="871" t="s">
        <v>430</v>
      </c>
      <c r="DW119" s="872"/>
      <c r="DX119" s="872"/>
      <c r="DY119" s="872"/>
      <c r="DZ119" s="873"/>
    </row>
    <row r="120" spans="1:130" s="222" customFormat="1" ht="26.25" customHeight="1" x14ac:dyDescent="0.2">
      <c r="A120" s="840"/>
      <c r="B120" s="841"/>
      <c r="C120" s="844" t="s">
        <v>433</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141</v>
      </c>
      <c r="AB120" s="800"/>
      <c r="AC120" s="800"/>
      <c r="AD120" s="800"/>
      <c r="AE120" s="801"/>
      <c r="AF120" s="802" t="s">
        <v>405</v>
      </c>
      <c r="AG120" s="800"/>
      <c r="AH120" s="800"/>
      <c r="AI120" s="800"/>
      <c r="AJ120" s="801"/>
      <c r="AK120" s="802" t="s">
        <v>430</v>
      </c>
      <c r="AL120" s="800"/>
      <c r="AM120" s="800"/>
      <c r="AN120" s="800"/>
      <c r="AO120" s="801"/>
      <c r="AP120" s="847" t="s">
        <v>430</v>
      </c>
      <c r="AQ120" s="848"/>
      <c r="AR120" s="848"/>
      <c r="AS120" s="848"/>
      <c r="AT120" s="849"/>
      <c r="AU120" s="906" t="s">
        <v>458</v>
      </c>
      <c r="AV120" s="907"/>
      <c r="AW120" s="907"/>
      <c r="AX120" s="907"/>
      <c r="AY120" s="908"/>
      <c r="AZ120" s="883" t="s">
        <v>459</v>
      </c>
      <c r="BA120" s="828"/>
      <c r="BB120" s="828"/>
      <c r="BC120" s="828"/>
      <c r="BD120" s="828"/>
      <c r="BE120" s="828"/>
      <c r="BF120" s="828"/>
      <c r="BG120" s="828"/>
      <c r="BH120" s="828"/>
      <c r="BI120" s="828"/>
      <c r="BJ120" s="828"/>
      <c r="BK120" s="828"/>
      <c r="BL120" s="828"/>
      <c r="BM120" s="828"/>
      <c r="BN120" s="828"/>
      <c r="BO120" s="828"/>
      <c r="BP120" s="829"/>
      <c r="BQ120" s="884">
        <v>2511096</v>
      </c>
      <c r="BR120" s="865"/>
      <c r="BS120" s="865"/>
      <c r="BT120" s="865"/>
      <c r="BU120" s="865"/>
      <c r="BV120" s="865">
        <v>2720299</v>
      </c>
      <c r="BW120" s="865"/>
      <c r="BX120" s="865"/>
      <c r="BY120" s="865"/>
      <c r="BZ120" s="865"/>
      <c r="CA120" s="865">
        <v>2761932</v>
      </c>
      <c r="CB120" s="865"/>
      <c r="CC120" s="865"/>
      <c r="CD120" s="865"/>
      <c r="CE120" s="865"/>
      <c r="CF120" s="889">
        <v>326</v>
      </c>
      <c r="CG120" s="890"/>
      <c r="CH120" s="890"/>
      <c r="CI120" s="890"/>
      <c r="CJ120" s="890"/>
      <c r="CK120" s="891" t="s">
        <v>460</v>
      </c>
      <c r="CL120" s="875"/>
      <c r="CM120" s="875"/>
      <c r="CN120" s="875"/>
      <c r="CO120" s="876"/>
      <c r="CP120" s="895" t="s">
        <v>461</v>
      </c>
      <c r="CQ120" s="896"/>
      <c r="CR120" s="896"/>
      <c r="CS120" s="896"/>
      <c r="CT120" s="896"/>
      <c r="CU120" s="896"/>
      <c r="CV120" s="896"/>
      <c r="CW120" s="896"/>
      <c r="CX120" s="896"/>
      <c r="CY120" s="896"/>
      <c r="CZ120" s="896"/>
      <c r="DA120" s="896"/>
      <c r="DB120" s="896"/>
      <c r="DC120" s="896"/>
      <c r="DD120" s="896"/>
      <c r="DE120" s="896"/>
      <c r="DF120" s="897"/>
      <c r="DG120" s="884">
        <v>216122</v>
      </c>
      <c r="DH120" s="865"/>
      <c r="DI120" s="865"/>
      <c r="DJ120" s="865"/>
      <c r="DK120" s="865"/>
      <c r="DL120" s="865">
        <v>246817</v>
      </c>
      <c r="DM120" s="865"/>
      <c r="DN120" s="865"/>
      <c r="DO120" s="865"/>
      <c r="DP120" s="865"/>
      <c r="DQ120" s="865">
        <v>288196</v>
      </c>
      <c r="DR120" s="865"/>
      <c r="DS120" s="865"/>
      <c r="DT120" s="865"/>
      <c r="DU120" s="865"/>
      <c r="DV120" s="866">
        <v>34</v>
      </c>
      <c r="DW120" s="866"/>
      <c r="DX120" s="866"/>
      <c r="DY120" s="866"/>
      <c r="DZ120" s="867"/>
    </row>
    <row r="121" spans="1:130" s="222" customFormat="1" ht="26.25" customHeight="1" x14ac:dyDescent="0.2">
      <c r="A121" s="840"/>
      <c r="B121" s="841"/>
      <c r="C121" s="886" t="s">
        <v>462</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141</v>
      </c>
      <c r="AB121" s="800"/>
      <c r="AC121" s="800"/>
      <c r="AD121" s="800"/>
      <c r="AE121" s="801"/>
      <c r="AF121" s="802" t="s">
        <v>141</v>
      </c>
      <c r="AG121" s="800"/>
      <c r="AH121" s="800"/>
      <c r="AI121" s="800"/>
      <c r="AJ121" s="801"/>
      <c r="AK121" s="802" t="s">
        <v>430</v>
      </c>
      <c r="AL121" s="800"/>
      <c r="AM121" s="800"/>
      <c r="AN121" s="800"/>
      <c r="AO121" s="801"/>
      <c r="AP121" s="847" t="s">
        <v>405</v>
      </c>
      <c r="AQ121" s="848"/>
      <c r="AR121" s="848"/>
      <c r="AS121" s="848"/>
      <c r="AT121" s="849"/>
      <c r="AU121" s="909"/>
      <c r="AV121" s="910"/>
      <c r="AW121" s="910"/>
      <c r="AX121" s="910"/>
      <c r="AY121" s="911"/>
      <c r="AZ121" s="835" t="s">
        <v>463</v>
      </c>
      <c r="BA121" s="770"/>
      <c r="BB121" s="770"/>
      <c r="BC121" s="770"/>
      <c r="BD121" s="770"/>
      <c r="BE121" s="770"/>
      <c r="BF121" s="770"/>
      <c r="BG121" s="770"/>
      <c r="BH121" s="770"/>
      <c r="BI121" s="770"/>
      <c r="BJ121" s="770"/>
      <c r="BK121" s="770"/>
      <c r="BL121" s="770"/>
      <c r="BM121" s="770"/>
      <c r="BN121" s="770"/>
      <c r="BO121" s="770"/>
      <c r="BP121" s="771"/>
      <c r="BQ121" s="836">
        <v>49991</v>
      </c>
      <c r="BR121" s="837"/>
      <c r="BS121" s="837"/>
      <c r="BT121" s="837"/>
      <c r="BU121" s="837"/>
      <c r="BV121" s="837">
        <v>75349</v>
      </c>
      <c r="BW121" s="837"/>
      <c r="BX121" s="837"/>
      <c r="BY121" s="837"/>
      <c r="BZ121" s="837"/>
      <c r="CA121" s="837">
        <v>65102</v>
      </c>
      <c r="CB121" s="837"/>
      <c r="CC121" s="837"/>
      <c r="CD121" s="837"/>
      <c r="CE121" s="837"/>
      <c r="CF121" s="898">
        <v>7.7</v>
      </c>
      <c r="CG121" s="899"/>
      <c r="CH121" s="899"/>
      <c r="CI121" s="899"/>
      <c r="CJ121" s="899"/>
      <c r="CK121" s="892"/>
      <c r="CL121" s="878"/>
      <c r="CM121" s="878"/>
      <c r="CN121" s="878"/>
      <c r="CO121" s="879"/>
      <c r="CP121" s="858" t="s">
        <v>464</v>
      </c>
      <c r="CQ121" s="859"/>
      <c r="CR121" s="859"/>
      <c r="CS121" s="859"/>
      <c r="CT121" s="859"/>
      <c r="CU121" s="859"/>
      <c r="CV121" s="859"/>
      <c r="CW121" s="859"/>
      <c r="CX121" s="859"/>
      <c r="CY121" s="859"/>
      <c r="CZ121" s="859"/>
      <c r="DA121" s="859"/>
      <c r="DB121" s="859"/>
      <c r="DC121" s="859"/>
      <c r="DD121" s="859"/>
      <c r="DE121" s="859"/>
      <c r="DF121" s="860"/>
      <c r="DG121" s="836">
        <v>1905</v>
      </c>
      <c r="DH121" s="837"/>
      <c r="DI121" s="837"/>
      <c r="DJ121" s="837"/>
      <c r="DK121" s="837"/>
      <c r="DL121" s="837">
        <v>2432</v>
      </c>
      <c r="DM121" s="837"/>
      <c r="DN121" s="837"/>
      <c r="DO121" s="837"/>
      <c r="DP121" s="837"/>
      <c r="DQ121" s="837">
        <v>4268</v>
      </c>
      <c r="DR121" s="837"/>
      <c r="DS121" s="837"/>
      <c r="DT121" s="837"/>
      <c r="DU121" s="837"/>
      <c r="DV121" s="814">
        <v>0.5</v>
      </c>
      <c r="DW121" s="814"/>
      <c r="DX121" s="814"/>
      <c r="DY121" s="814"/>
      <c r="DZ121" s="815"/>
    </row>
    <row r="122" spans="1:130" s="222" customFormat="1" ht="26.25" customHeight="1" x14ac:dyDescent="0.2">
      <c r="A122" s="840"/>
      <c r="B122" s="841"/>
      <c r="C122" s="844" t="s">
        <v>444</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141</v>
      </c>
      <c r="AB122" s="800"/>
      <c r="AC122" s="800"/>
      <c r="AD122" s="800"/>
      <c r="AE122" s="801"/>
      <c r="AF122" s="802" t="s">
        <v>141</v>
      </c>
      <c r="AG122" s="800"/>
      <c r="AH122" s="800"/>
      <c r="AI122" s="800"/>
      <c r="AJ122" s="801"/>
      <c r="AK122" s="802" t="s">
        <v>141</v>
      </c>
      <c r="AL122" s="800"/>
      <c r="AM122" s="800"/>
      <c r="AN122" s="800"/>
      <c r="AO122" s="801"/>
      <c r="AP122" s="847" t="s">
        <v>141</v>
      </c>
      <c r="AQ122" s="848"/>
      <c r="AR122" s="848"/>
      <c r="AS122" s="848"/>
      <c r="AT122" s="849"/>
      <c r="AU122" s="909"/>
      <c r="AV122" s="910"/>
      <c r="AW122" s="910"/>
      <c r="AX122" s="910"/>
      <c r="AY122" s="911"/>
      <c r="AZ122" s="902" t="s">
        <v>465</v>
      </c>
      <c r="BA122" s="903"/>
      <c r="BB122" s="903"/>
      <c r="BC122" s="903"/>
      <c r="BD122" s="903"/>
      <c r="BE122" s="903"/>
      <c r="BF122" s="903"/>
      <c r="BG122" s="903"/>
      <c r="BH122" s="903"/>
      <c r="BI122" s="903"/>
      <c r="BJ122" s="903"/>
      <c r="BK122" s="903"/>
      <c r="BL122" s="903"/>
      <c r="BM122" s="903"/>
      <c r="BN122" s="903"/>
      <c r="BO122" s="903"/>
      <c r="BP122" s="904"/>
      <c r="BQ122" s="905">
        <v>1636436</v>
      </c>
      <c r="BR122" s="868"/>
      <c r="BS122" s="868"/>
      <c r="BT122" s="868"/>
      <c r="BU122" s="868"/>
      <c r="BV122" s="868">
        <v>1712370</v>
      </c>
      <c r="BW122" s="868"/>
      <c r="BX122" s="868"/>
      <c r="BY122" s="868"/>
      <c r="BZ122" s="868"/>
      <c r="CA122" s="868">
        <v>1791316</v>
      </c>
      <c r="CB122" s="868"/>
      <c r="CC122" s="868"/>
      <c r="CD122" s="868"/>
      <c r="CE122" s="868"/>
      <c r="CF122" s="869">
        <v>211.5</v>
      </c>
      <c r="CG122" s="870"/>
      <c r="CH122" s="870"/>
      <c r="CI122" s="870"/>
      <c r="CJ122" s="870"/>
      <c r="CK122" s="892"/>
      <c r="CL122" s="878"/>
      <c r="CM122" s="878"/>
      <c r="CN122" s="878"/>
      <c r="CO122" s="879"/>
      <c r="CP122" s="858" t="s">
        <v>466</v>
      </c>
      <c r="CQ122" s="859"/>
      <c r="CR122" s="859"/>
      <c r="CS122" s="859"/>
      <c r="CT122" s="859"/>
      <c r="CU122" s="859"/>
      <c r="CV122" s="859"/>
      <c r="CW122" s="859"/>
      <c r="CX122" s="859"/>
      <c r="CY122" s="859"/>
      <c r="CZ122" s="859"/>
      <c r="DA122" s="859"/>
      <c r="DB122" s="859"/>
      <c r="DC122" s="859"/>
      <c r="DD122" s="859"/>
      <c r="DE122" s="859"/>
      <c r="DF122" s="860"/>
      <c r="DG122" s="836" t="s">
        <v>141</v>
      </c>
      <c r="DH122" s="837"/>
      <c r="DI122" s="837"/>
      <c r="DJ122" s="837"/>
      <c r="DK122" s="837"/>
      <c r="DL122" s="837" t="s">
        <v>405</v>
      </c>
      <c r="DM122" s="837"/>
      <c r="DN122" s="837"/>
      <c r="DO122" s="837"/>
      <c r="DP122" s="837"/>
      <c r="DQ122" s="837" t="s">
        <v>405</v>
      </c>
      <c r="DR122" s="837"/>
      <c r="DS122" s="837"/>
      <c r="DT122" s="837"/>
      <c r="DU122" s="837"/>
      <c r="DV122" s="814" t="s">
        <v>405</v>
      </c>
      <c r="DW122" s="814"/>
      <c r="DX122" s="814"/>
      <c r="DY122" s="814"/>
      <c r="DZ122" s="815"/>
    </row>
    <row r="123" spans="1:130" s="222" customFormat="1" ht="26.25" customHeight="1" x14ac:dyDescent="0.2">
      <c r="A123" s="840"/>
      <c r="B123" s="841"/>
      <c r="C123" s="844" t="s">
        <v>450</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141</v>
      </c>
      <c r="AB123" s="800"/>
      <c r="AC123" s="800"/>
      <c r="AD123" s="800"/>
      <c r="AE123" s="801"/>
      <c r="AF123" s="802" t="s">
        <v>405</v>
      </c>
      <c r="AG123" s="800"/>
      <c r="AH123" s="800"/>
      <c r="AI123" s="800"/>
      <c r="AJ123" s="801"/>
      <c r="AK123" s="802" t="s">
        <v>405</v>
      </c>
      <c r="AL123" s="800"/>
      <c r="AM123" s="800"/>
      <c r="AN123" s="800"/>
      <c r="AO123" s="801"/>
      <c r="AP123" s="847" t="s">
        <v>141</v>
      </c>
      <c r="AQ123" s="848"/>
      <c r="AR123" s="848"/>
      <c r="AS123" s="848"/>
      <c r="AT123" s="849"/>
      <c r="AU123" s="912"/>
      <c r="AV123" s="913"/>
      <c r="AW123" s="913"/>
      <c r="AX123" s="913"/>
      <c r="AY123" s="913"/>
      <c r="AZ123" s="253" t="s">
        <v>182</v>
      </c>
      <c r="BA123" s="253"/>
      <c r="BB123" s="253"/>
      <c r="BC123" s="253"/>
      <c r="BD123" s="253"/>
      <c r="BE123" s="253"/>
      <c r="BF123" s="253"/>
      <c r="BG123" s="253"/>
      <c r="BH123" s="253"/>
      <c r="BI123" s="253"/>
      <c r="BJ123" s="253"/>
      <c r="BK123" s="253"/>
      <c r="BL123" s="253"/>
      <c r="BM123" s="253"/>
      <c r="BN123" s="253"/>
      <c r="BO123" s="900" t="s">
        <v>467</v>
      </c>
      <c r="BP123" s="901"/>
      <c r="BQ123" s="855">
        <v>4197523</v>
      </c>
      <c r="BR123" s="856"/>
      <c r="BS123" s="856"/>
      <c r="BT123" s="856"/>
      <c r="BU123" s="856"/>
      <c r="BV123" s="856">
        <v>4508018</v>
      </c>
      <c r="BW123" s="856"/>
      <c r="BX123" s="856"/>
      <c r="BY123" s="856"/>
      <c r="BZ123" s="856"/>
      <c r="CA123" s="856">
        <v>4618350</v>
      </c>
      <c r="CB123" s="856"/>
      <c r="CC123" s="856"/>
      <c r="CD123" s="856"/>
      <c r="CE123" s="856"/>
      <c r="CF123" s="766"/>
      <c r="CG123" s="767"/>
      <c r="CH123" s="767"/>
      <c r="CI123" s="767"/>
      <c r="CJ123" s="857"/>
      <c r="CK123" s="892"/>
      <c r="CL123" s="878"/>
      <c r="CM123" s="878"/>
      <c r="CN123" s="878"/>
      <c r="CO123" s="879"/>
      <c r="CP123" s="858"/>
      <c r="CQ123" s="859"/>
      <c r="CR123" s="859"/>
      <c r="CS123" s="859"/>
      <c r="CT123" s="859"/>
      <c r="CU123" s="859"/>
      <c r="CV123" s="859"/>
      <c r="CW123" s="859"/>
      <c r="CX123" s="859"/>
      <c r="CY123" s="859"/>
      <c r="CZ123" s="859"/>
      <c r="DA123" s="859"/>
      <c r="DB123" s="859"/>
      <c r="DC123" s="859"/>
      <c r="DD123" s="859"/>
      <c r="DE123" s="859"/>
      <c r="DF123" s="860"/>
      <c r="DG123" s="799"/>
      <c r="DH123" s="800"/>
      <c r="DI123" s="800"/>
      <c r="DJ123" s="800"/>
      <c r="DK123" s="801"/>
      <c r="DL123" s="802"/>
      <c r="DM123" s="800"/>
      <c r="DN123" s="800"/>
      <c r="DO123" s="800"/>
      <c r="DP123" s="801"/>
      <c r="DQ123" s="802"/>
      <c r="DR123" s="800"/>
      <c r="DS123" s="800"/>
      <c r="DT123" s="800"/>
      <c r="DU123" s="801"/>
      <c r="DV123" s="847"/>
      <c r="DW123" s="848"/>
      <c r="DX123" s="848"/>
      <c r="DY123" s="848"/>
      <c r="DZ123" s="849"/>
    </row>
    <row r="124" spans="1:130" s="222" customFormat="1" ht="26.25" customHeight="1" thickBot="1" x14ac:dyDescent="0.25">
      <c r="A124" s="840"/>
      <c r="B124" s="841"/>
      <c r="C124" s="844" t="s">
        <v>453</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405</v>
      </c>
      <c r="AB124" s="800"/>
      <c r="AC124" s="800"/>
      <c r="AD124" s="800"/>
      <c r="AE124" s="801"/>
      <c r="AF124" s="802" t="s">
        <v>405</v>
      </c>
      <c r="AG124" s="800"/>
      <c r="AH124" s="800"/>
      <c r="AI124" s="800"/>
      <c r="AJ124" s="801"/>
      <c r="AK124" s="802" t="s">
        <v>405</v>
      </c>
      <c r="AL124" s="800"/>
      <c r="AM124" s="800"/>
      <c r="AN124" s="800"/>
      <c r="AO124" s="801"/>
      <c r="AP124" s="847" t="s">
        <v>141</v>
      </c>
      <c r="AQ124" s="848"/>
      <c r="AR124" s="848"/>
      <c r="AS124" s="848"/>
      <c r="AT124" s="849"/>
      <c r="AU124" s="850" t="s">
        <v>468</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t="s">
        <v>405</v>
      </c>
      <c r="BR124" s="854"/>
      <c r="BS124" s="854"/>
      <c r="BT124" s="854"/>
      <c r="BU124" s="854"/>
      <c r="BV124" s="854" t="s">
        <v>141</v>
      </c>
      <c r="BW124" s="854"/>
      <c r="BX124" s="854"/>
      <c r="BY124" s="854"/>
      <c r="BZ124" s="854"/>
      <c r="CA124" s="854" t="s">
        <v>141</v>
      </c>
      <c r="CB124" s="854"/>
      <c r="CC124" s="854"/>
      <c r="CD124" s="854"/>
      <c r="CE124" s="854"/>
      <c r="CF124" s="744"/>
      <c r="CG124" s="745"/>
      <c r="CH124" s="745"/>
      <c r="CI124" s="745"/>
      <c r="CJ124" s="885"/>
      <c r="CK124" s="893"/>
      <c r="CL124" s="893"/>
      <c r="CM124" s="893"/>
      <c r="CN124" s="893"/>
      <c r="CO124" s="894"/>
      <c r="CP124" s="858" t="s">
        <v>469</v>
      </c>
      <c r="CQ124" s="859"/>
      <c r="CR124" s="859"/>
      <c r="CS124" s="859"/>
      <c r="CT124" s="859"/>
      <c r="CU124" s="859"/>
      <c r="CV124" s="859"/>
      <c r="CW124" s="859"/>
      <c r="CX124" s="859"/>
      <c r="CY124" s="859"/>
      <c r="CZ124" s="859"/>
      <c r="DA124" s="859"/>
      <c r="DB124" s="859"/>
      <c r="DC124" s="859"/>
      <c r="DD124" s="859"/>
      <c r="DE124" s="859"/>
      <c r="DF124" s="860"/>
      <c r="DG124" s="782" t="s">
        <v>405</v>
      </c>
      <c r="DH124" s="783"/>
      <c r="DI124" s="783"/>
      <c r="DJ124" s="783"/>
      <c r="DK124" s="784"/>
      <c r="DL124" s="785" t="s">
        <v>438</v>
      </c>
      <c r="DM124" s="783"/>
      <c r="DN124" s="783"/>
      <c r="DO124" s="783"/>
      <c r="DP124" s="784"/>
      <c r="DQ124" s="785" t="s">
        <v>405</v>
      </c>
      <c r="DR124" s="783"/>
      <c r="DS124" s="783"/>
      <c r="DT124" s="783"/>
      <c r="DU124" s="784"/>
      <c r="DV124" s="871" t="s">
        <v>405</v>
      </c>
      <c r="DW124" s="872"/>
      <c r="DX124" s="872"/>
      <c r="DY124" s="872"/>
      <c r="DZ124" s="873"/>
    </row>
    <row r="125" spans="1:130" s="222" customFormat="1" ht="26.25" customHeight="1" x14ac:dyDescent="0.2">
      <c r="A125" s="840"/>
      <c r="B125" s="841"/>
      <c r="C125" s="844" t="s">
        <v>455</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405</v>
      </c>
      <c r="AB125" s="800"/>
      <c r="AC125" s="800"/>
      <c r="AD125" s="800"/>
      <c r="AE125" s="801"/>
      <c r="AF125" s="802" t="s">
        <v>405</v>
      </c>
      <c r="AG125" s="800"/>
      <c r="AH125" s="800"/>
      <c r="AI125" s="800"/>
      <c r="AJ125" s="801"/>
      <c r="AK125" s="802" t="s">
        <v>141</v>
      </c>
      <c r="AL125" s="800"/>
      <c r="AM125" s="800"/>
      <c r="AN125" s="800"/>
      <c r="AO125" s="801"/>
      <c r="AP125" s="847" t="s">
        <v>405</v>
      </c>
      <c r="AQ125" s="848"/>
      <c r="AR125" s="848"/>
      <c r="AS125" s="848"/>
      <c r="AT125" s="849"/>
      <c r="AU125" s="254"/>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56"/>
      <c r="BR125" s="256"/>
      <c r="BS125" s="256"/>
      <c r="BT125" s="256"/>
      <c r="BU125" s="256"/>
      <c r="BV125" s="256"/>
      <c r="BW125" s="256"/>
      <c r="BX125" s="256"/>
      <c r="BY125" s="256"/>
      <c r="BZ125" s="256"/>
      <c r="CA125" s="256"/>
      <c r="CB125" s="256"/>
      <c r="CC125" s="256"/>
      <c r="CD125" s="256"/>
      <c r="CE125" s="256"/>
      <c r="CF125" s="256"/>
      <c r="CG125" s="256"/>
      <c r="CH125" s="256"/>
      <c r="CI125" s="256"/>
      <c r="CJ125" s="257"/>
      <c r="CK125" s="874" t="s">
        <v>470</v>
      </c>
      <c r="CL125" s="875"/>
      <c r="CM125" s="875"/>
      <c r="CN125" s="875"/>
      <c r="CO125" s="876"/>
      <c r="CP125" s="883" t="s">
        <v>471</v>
      </c>
      <c r="CQ125" s="828"/>
      <c r="CR125" s="828"/>
      <c r="CS125" s="828"/>
      <c r="CT125" s="828"/>
      <c r="CU125" s="828"/>
      <c r="CV125" s="828"/>
      <c r="CW125" s="828"/>
      <c r="CX125" s="828"/>
      <c r="CY125" s="828"/>
      <c r="CZ125" s="828"/>
      <c r="DA125" s="828"/>
      <c r="DB125" s="828"/>
      <c r="DC125" s="828"/>
      <c r="DD125" s="828"/>
      <c r="DE125" s="828"/>
      <c r="DF125" s="829"/>
      <c r="DG125" s="884" t="s">
        <v>405</v>
      </c>
      <c r="DH125" s="865"/>
      <c r="DI125" s="865"/>
      <c r="DJ125" s="865"/>
      <c r="DK125" s="865"/>
      <c r="DL125" s="865" t="s">
        <v>405</v>
      </c>
      <c r="DM125" s="865"/>
      <c r="DN125" s="865"/>
      <c r="DO125" s="865"/>
      <c r="DP125" s="865"/>
      <c r="DQ125" s="865" t="s">
        <v>405</v>
      </c>
      <c r="DR125" s="865"/>
      <c r="DS125" s="865"/>
      <c r="DT125" s="865"/>
      <c r="DU125" s="865"/>
      <c r="DV125" s="866" t="s">
        <v>405</v>
      </c>
      <c r="DW125" s="866"/>
      <c r="DX125" s="866"/>
      <c r="DY125" s="866"/>
      <c r="DZ125" s="867"/>
    </row>
    <row r="126" spans="1:130" s="222" customFormat="1" ht="26.25" customHeight="1" thickBot="1" x14ac:dyDescent="0.25">
      <c r="A126" s="840"/>
      <c r="B126" s="841"/>
      <c r="C126" s="844" t="s">
        <v>457</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141</v>
      </c>
      <c r="AB126" s="800"/>
      <c r="AC126" s="800"/>
      <c r="AD126" s="800"/>
      <c r="AE126" s="801"/>
      <c r="AF126" s="802" t="s">
        <v>405</v>
      </c>
      <c r="AG126" s="800"/>
      <c r="AH126" s="800"/>
      <c r="AI126" s="800"/>
      <c r="AJ126" s="801"/>
      <c r="AK126" s="802" t="s">
        <v>141</v>
      </c>
      <c r="AL126" s="800"/>
      <c r="AM126" s="800"/>
      <c r="AN126" s="800"/>
      <c r="AO126" s="801"/>
      <c r="AP126" s="847" t="s">
        <v>405</v>
      </c>
      <c r="AQ126" s="848"/>
      <c r="AR126" s="848"/>
      <c r="AS126" s="848"/>
      <c r="AT126" s="849"/>
      <c r="AU126" s="258"/>
      <c r="AV126" s="258"/>
      <c r="AW126" s="258"/>
      <c r="AX126" s="258"/>
      <c r="AY126" s="258"/>
      <c r="AZ126" s="258"/>
      <c r="BA126" s="258"/>
      <c r="BB126" s="258"/>
      <c r="BC126" s="258"/>
      <c r="BD126" s="258"/>
      <c r="BE126" s="258"/>
      <c r="BF126" s="258"/>
      <c r="BG126" s="258"/>
      <c r="BH126" s="258"/>
      <c r="BI126" s="258"/>
      <c r="BJ126" s="258"/>
      <c r="BK126" s="258"/>
      <c r="BL126" s="258"/>
      <c r="BM126" s="258"/>
      <c r="BN126" s="258"/>
      <c r="BO126" s="258"/>
      <c r="BP126" s="258"/>
      <c r="BQ126" s="258"/>
      <c r="BR126" s="258"/>
      <c r="BS126" s="258"/>
      <c r="BT126" s="258"/>
      <c r="BU126" s="258"/>
      <c r="BV126" s="258"/>
      <c r="BW126" s="258"/>
      <c r="BX126" s="258"/>
      <c r="BY126" s="258"/>
      <c r="BZ126" s="258"/>
      <c r="CA126" s="258"/>
      <c r="CB126" s="258"/>
      <c r="CC126" s="258"/>
      <c r="CD126" s="259"/>
      <c r="CE126" s="259"/>
      <c r="CF126" s="259"/>
      <c r="CG126" s="256"/>
      <c r="CH126" s="256"/>
      <c r="CI126" s="256"/>
      <c r="CJ126" s="257"/>
      <c r="CK126" s="877"/>
      <c r="CL126" s="878"/>
      <c r="CM126" s="878"/>
      <c r="CN126" s="878"/>
      <c r="CO126" s="879"/>
      <c r="CP126" s="835" t="s">
        <v>472</v>
      </c>
      <c r="CQ126" s="770"/>
      <c r="CR126" s="770"/>
      <c r="CS126" s="770"/>
      <c r="CT126" s="770"/>
      <c r="CU126" s="770"/>
      <c r="CV126" s="770"/>
      <c r="CW126" s="770"/>
      <c r="CX126" s="770"/>
      <c r="CY126" s="770"/>
      <c r="CZ126" s="770"/>
      <c r="DA126" s="770"/>
      <c r="DB126" s="770"/>
      <c r="DC126" s="770"/>
      <c r="DD126" s="770"/>
      <c r="DE126" s="770"/>
      <c r="DF126" s="771"/>
      <c r="DG126" s="836" t="s">
        <v>405</v>
      </c>
      <c r="DH126" s="837"/>
      <c r="DI126" s="837"/>
      <c r="DJ126" s="837"/>
      <c r="DK126" s="837"/>
      <c r="DL126" s="837" t="s">
        <v>141</v>
      </c>
      <c r="DM126" s="837"/>
      <c r="DN126" s="837"/>
      <c r="DO126" s="837"/>
      <c r="DP126" s="837"/>
      <c r="DQ126" s="837" t="s">
        <v>405</v>
      </c>
      <c r="DR126" s="837"/>
      <c r="DS126" s="837"/>
      <c r="DT126" s="837"/>
      <c r="DU126" s="837"/>
      <c r="DV126" s="814" t="s">
        <v>438</v>
      </c>
      <c r="DW126" s="814"/>
      <c r="DX126" s="814"/>
      <c r="DY126" s="814"/>
      <c r="DZ126" s="815"/>
    </row>
    <row r="127" spans="1:130" s="222" customFormat="1" ht="26.25" customHeight="1" x14ac:dyDescent="0.2">
      <c r="A127" s="842"/>
      <c r="B127" s="843"/>
      <c r="C127" s="861" t="s">
        <v>473</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405</v>
      </c>
      <c r="AB127" s="800"/>
      <c r="AC127" s="800"/>
      <c r="AD127" s="800"/>
      <c r="AE127" s="801"/>
      <c r="AF127" s="802" t="s">
        <v>405</v>
      </c>
      <c r="AG127" s="800"/>
      <c r="AH127" s="800"/>
      <c r="AI127" s="800"/>
      <c r="AJ127" s="801"/>
      <c r="AK127" s="802" t="s">
        <v>141</v>
      </c>
      <c r="AL127" s="800"/>
      <c r="AM127" s="800"/>
      <c r="AN127" s="800"/>
      <c r="AO127" s="801"/>
      <c r="AP127" s="847" t="s">
        <v>405</v>
      </c>
      <c r="AQ127" s="848"/>
      <c r="AR127" s="848"/>
      <c r="AS127" s="848"/>
      <c r="AT127" s="849"/>
      <c r="AU127" s="258"/>
      <c r="AV127" s="258"/>
      <c r="AW127" s="258"/>
      <c r="AX127" s="864" t="s">
        <v>474</v>
      </c>
      <c r="AY127" s="832"/>
      <c r="AZ127" s="832"/>
      <c r="BA127" s="832"/>
      <c r="BB127" s="832"/>
      <c r="BC127" s="832"/>
      <c r="BD127" s="832"/>
      <c r="BE127" s="833"/>
      <c r="BF127" s="831" t="s">
        <v>475</v>
      </c>
      <c r="BG127" s="832"/>
      <c r="BH127" s="832"/>
      <c r="BI127" s="832"/>
      <c r="BJ127" s="832"/>
      <c r="BK127" s="832"/>
      <c r="BL127" s="833"/>
      <c r="BM127" s="831" t="s">
        <v>476</v>
      </c>
      <c r="BN127" s="832"/>
      <c r="BO127" s="832"/>
      <c r="BP127" s="832"/>
      <c r="BQ127" s="832"/>
      <c r="BR127" s="832"/>
      <c r="BS127" s="833"/>
      <c r="BT127" s="831" t="s">
        <v>477</v>
      </c>
      <c r="BU127" s="832"/>
      <c r="BV127" s="832"/>
      <c r="BW127" s="832"/>
      <c r="BX127" s="832"/>
      <c r="BY127" s="832"/>
      <c r="BZ127" s="834"/>
      <c r="CA127" s="258"/>
      <c r="CB127" s="258"/>
      <c r="CC127" s="258"/>
      <c r="CD127" s="259"/>
      <c r="CE127" s="259"/>
      <c r="CF127" s="259"/>
      <c r="CG127" s="256"/>
      <c r="CH127" s="256"/>
      <c r="CI127" s="256"/>
      <c r="CJ127" s="257"/>
      <c r="CK127" s="877"/>
      <c r="CL127" s="878"/>
      <c r="CM127" s="878"/>
      <c r="CN127" s="878"/>
      <c r="CO127" s="879"/>
      <c r="CP127" s="835" t="s">
        <v>478</v>
      </c>
      <c r="CQ127" s="770"/>
      <c r="CR127" s="770"/>
      <c r="CS127" s="770"/>
      <c r="CT127" s="770"/>
      <c r="CU127" s="770"/>
      <c r="CV127" s="770"/>
      <c r="CW127" s="770"/>
      <c r="CX127" s="770"/>
      <c r="CY127" s="770"/>
      <c r="CZ127" s="770"/>
      <c r="DA127" s="770"/>
      <c r="DB127" s="770"/>
      <c r="DC127" s="770"/>
      <c r="DD127" s="770"/>
      <c r="DE127" s="770"/>
      <c r="DF127" s="771"/>
      <c r="DG127" s="836" t="s">
        <v>405</v>
      </c>
      <c r="DH127" s="837"/>
      <c r="DI127" s="837"/>
      <c r="DJ127" s="837"/>
      <c r="DK127" s="837"/>
      <c r="DL127" s="837" t="s">
        <v>405</v>
      </c>
      <c r="DM127" s="837"/>
      <c r="DN127" s="837"/>
      <c r="DO127" s="837"/>
      <c r="DP127" s="837"/>
      <c r="DQ127" s="837" t="s">
        <v>405</v>
      </c>
      <c r="DR127" s="837"/>
      <c r="DS127" s="837"/>
      <c r="DT127" s="837"/>
      <c r="DU127" s="837"/>
      <c r="DV127" s="814" t="s">
        <v>405</v>
      </c>
      <c r="DW127" s="814"/>
      <c r="DX127" s="814"/>
      <c r="DY127" s="814"/>
      <c r="DZ127" s="815"/>
    </row>
    <row r="128" spans="1:130" s="222" customFormat="1" ht="26.25" customHeight="1" thickBot="1" x14ac:dyDescent="0.25">
      <c r="A128" s="816" t="s">
        <v>479</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480</v>
      </c>
      <c r="X128" s="818"/>
      <c r="Y128" s="818"/>
      <c r="Z128" s="819"/>
      <c r="AA128" s="820">
        <v>16149</v>
      </c>
      <c r="AB128" s="821"/>
      <c r="AC128" s="821"/>
      <c r="AD128" s="821"/>
      <c r="AE128" s="822"/>
      <c r="AF128" s="823">
        <v>13375</v>
      </c>
      <c r="AG128" s="821"/>
      <c r="AH128" s="821"/>
      <c r="AI128" s="821"/>
      <c r="AJ128" s="822"/>
      <c r="AK128" s="823">
        <v>12161</v>
      </c>
      <c r="AL128" s="821"/>
      <c r="AM128" s="821"/>
      <c r="AN128" s="821"/>
      <c r="AO128" s="822"/>
      <c r="AP128" s="824"/>
      <c r="AQ128" s="825"/>
      <c r="AR128" s="825"/>
      <c r="AS128" s="825"/>
      <c r="AT128" s="826"/>
      <c r="AU128" s="258"/>
      <c r="AV128" s="258"/>
      <c r="AW128" s="258"/>
      <c r="AX128" s="827" t="s">
        <v>481</v>
      </c>
      <c r="AY128" s="828"/>
      <c r="AZ128" s="828"/>
      <c r="BA128" s="828"/>
      <c r="BB128" s="828"/>
      <c r="BC128" s="828"/>
      <c r="BD128" s="828"/>
      <c r="BE128" s="829"/>
      <c r="BF128" s="806" t="s">
        <v>405</v>
      </c>
      <c r="BG128" s="807"/>
      <c r="BH128" s="807"/>
      <c r="BI128" s="807"/>
      <c r="BJ128" s="807"/>
      <c r="BK128" s="807"/>
      <c r="BL128" s="830"/>
      <c r="BM128" s="806">
        <v>15</v>
      </c>
      <c r="BN128" s="807"/>
      <c r="BO128" s="807"/>
      <c r="BP128" s="807"/>
      <c r="BQ128" s="807"/>
      <c r="BR128" s="807"/>
      <c r="BS128" s="830"/>
      <c r="BT128" s="806">
        <v>20</v>
      </c>
      <c r="BU128" s="807"/>
      <c r="BV128" s="807"/>
      <c r="BW128" s="807"/>
      <c r="BX128" s="807"/>
      <c r="BY128" s="807"/>
      <c r="BZ128" s="808"/>
      <c r="CA128" s="259"/>
      <c r="CB128" s="259"/>
      <c r="CC128" s="259"/>
      <c r="CD128" s="259"/>
      <c r="CE128" s="259"/>
      <c r="CF128" s="259"/>
      <c r="CG128" s="256"/>
      <c r="CH128" s="256"/>
      <c r="CI128" s="256"/>
      <c r="CJ128" s="257"/>
      <c r="CK128" s="880"/>
      <c r="CL128" s="881"/>
      <c r="CM128" s="881"/>
      <c r="CN128" s="881"/>
      <c r="CO128" s="882"/>
      <c r="CP128" s="809" t="s">
        <v>482</v>
      </c>
      <c r="CQ128" s="748"/>
      <c r="CR128" s="748"/>
      <c r="CS128" s="748"/>
      <c r="CT128" s="748"/>
      <c r="CU128" s="748"/>
      <c r="CV128" s="748"/>
      <c r="CW128" s="748"/>
      <c r="CX128" s="748"/>
      <c r="CY128" s="748"/>
      <c r="CZ128" s="748"/>
      <c r="DA128" s="748"/>
      <c r="DB128" s="748"/>
      <c r="DC128" s="748"/>
      <c r="DD128" s="748"/>
      <c r="DE128" s="748"/>
      <c r="DF128" s="749"/>
      <c r="DG128" s="810" t="s">
        <v>141</v>
      </c>
      <c r="DH128" s="811"/>
      <c r="DI128" s="811"/>
      <c r="DJ128" s="811"/>
      <c r="DK128" s="811"/>
      <c r="DL128" s="811" t="s">
        <v>141</v>
      </c>
      <c r="DM128" s="811"/>
      <c r="DN128" s="811"/>
      <c r="DO128" s="811"/>
      <c r="DP128" s="811"/>
      <c r="DQ128" s="811" t="s">
        <v>438</v>
      </c>
      <c r="DR128" s="811"/>
      <c r="DS128" s="811"/>
      <c r="DT128" s="811"/>
      <c r="DU128" s="811"/>
      <c r="DV128" s="812" t="s">
        <v>405</v>
      </c>
      <c r="DW128" s="812"/>
      <c r="DX128" s="812"/>
      <c r="DY128" s="812"/>
      <c r="DZ128" s="813"/>
    </row>
    <row r="129" spans="1:131" s="222" customFormat="1" ht="26.25" customHeight="1" x14ac:dyDescent="0.2">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483</v>
      </c>
      <c r="X129" s="797"/>
      <c r="Y129" s="797"/>
      <c r="Z129" s="798"/>
      <c r="AA129" s="799">
        <v>1132556</v>
      </c>
      <c r="AB129" s="800"/>
      <c r="AC129" s="800"/>
      <c r="AD129" s="800"/>
      <c r="AE129" s="801"/>
      <c r="AF129" s="802">
        <v>1051320</v>
      </c>
      <c r="AG129" s="800"/>
      <c r="AH129" s="800"/>
      <c r="AI129" s="800"/>
      <c r="AJ129" s="801"/>
      <c r="AK129" s="802">
        <v>1028109</v>
      </c>
      <c r="AL129" s="800"/>
      <c r="AM129" s="800"/>
      <c r="AN129" s="800"/>
      <c r="AO129" s="801"/>
      <c r="AP129" s="803"/>
      <c r="AQ129" s="804"/>
      <c r="AR129" s="804"/>
      <c r="AS129" s="804"/>
      <c r="AT129" s="805"/>
      <c r="AU129" s="260"/>
      <c r="AV129" s="260"/>
      <c r="AW129" s="260"/>
      <c r="AX129" s="769" t="s">
        <v>484</v>
      </c>
      <c r="AY129" s="770"/>
      <c r="AZ129" s="770"/>
      <c r="BA129" s="770"/>
      <c r="BB129" s="770"/>
      <c r="BC129" s="770"/>
      <c r="BD129" s="770"/>
      <c r="BE129" s="771"/>
      <c r="BF129" s="789" t="s">
        <v>141</v>
      </c>
      <c r="BG129" s="790"/>
      <c r="BH129" s="790"/>
      <c r="BI129" s="790"/>
      <c r="BJ129" s="790"/>
      <c r="BK129" s="790"/>
      <c r="BL129" s="791"/>
      <c r="BM129" s="789">
        <v>20</v>
      </c>
      <c r="BN129" s="790"/>
      <c r="BO129" s="790"/>
      <c r="BP129" s="790"/>
      <c r="BQ129" s="790"/>
      <c r="BR129" s="790"/>
      <c r="BS129" s="791"/>
      <c r="BT129" s="789">
        <v>30</v>
      </c>
      <c r="BU129" s="792"/>
      <c r="BV129" s="792"/>
      <c r="BW129" s="792"/>
      <c r="BX129" s="792"/>
      <c r="BY129" s="792"/>
      <c r="BZ129" s="793"/>
      <c r="CA129" s="261"/>
      <c r="CB129" s="261"/>
      <c r="CC129" s="261"/>
      <c r="CD129" s="261"/>
      <c r="CE129" s="261"/>
      <c r="CF129" s="261"/>
      <c r="CG129" s="261"/>
      <c r="CH129" s="261"/>
      <c r="CI129" s="261"/>
      <c r="CJ129" s="261"/>
      <c r="CK129" s="261"/>
      <c r="CL129" s="261"/>
      <c r="CM129" s="261"/>
      <c r="CN129" s="261"/>
      <c r="CO129" s="261"/>
      <c r="CP129" s="261"/>
      <c r="CQ129" s="261"/>
      <c r="CR129" s="261"/>
      <c r="CS129" s="261"/>
      <c r="CT129" s="261"/>
      <c r="CU129" s="261"/>
      <c r="CV129" s="261"/>
      <c r="CW129" s="261"/>
      <c r="CX129" s="261"/>
      <c r="CY129" s="261"/>
      <c r="CZ129" s="261"/>
      <c r="DA129" s="261"/>
      <c r="DB129" s="261"/>
      <c r="DC129" s="261"/>
      <c r="DD129" s="261"/>
      <c r="DE129" s="261"/>
      <c r="DF129" s="261"/>
      <c r="DG129" s="261"/>
      <c r="DH129" s="261"/>
      <c r="DI129" s="261"/>
      <c r="DJ129" s="261"/>
      <c r="DK129" s="261"/>
      <c r="DL129" s="261"/>
      <c r="DM129" s="261"/>
      <c r="DN129" s="261"/>
      <c r="DO129" s="261"/>
      <c r="DP129" s="229"/>
      <c r="DQ129" s="229"/>
      <c r="DR129" s="229"/>
      <c r="DS129" s="229"/>
      <c r="DT129" s="229"/>
      <c r="DU129" s="229"/>
      <c r="DV129" s="229"/>
      <c r="DW129" s="229"/>
      <c r="DX129" s="229"/>
      <c r="DY129" s="229"/>
      <c r="DZ129" s="233"/>
    </row>
    <row r="130" spans="1:131" s="222" customFormat="1" ht="26.25" customHeight="1" x14ac:dyDescent="0.2">
      <c r="A130" s="794" t="s">
        <v>485</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486</v>
      </c>
      <c r="X130" s="797"/>
      <c r="Y130" s="797"/>
      <c r="Z130" s="798"/>
      <c r="AA130" s="799">
        <v>168809</v>
      </c>
      <c r="AB130" s="800"/>
      <c r="AC130" s="800"/>
      <c r="AD130" s="800"/>
      <c r="AE130" s="801"/>
      <c r="AF130" s="802">
        <v>165930</v>
      </c>
      <c r="AG130" s="800"/>
      <c r="AH130" s="800"/>
      <c r="AI130" s="800"/>
      <c r="AJ130" s="801"/>
      <c r="AK130" s="802">
        <v>180976</v>
      </c>
      <c r="AL130" s="800"/>
      <c r="AM130" s="800"/>
      <c r="AN130" s="800"/>
      <c r="AO130" s="801"/>
      <c r="AP130" s="803"/>
      <c r="AQ130" s="804"/>
      <c r="AR130" s="804"/>
      <c r="AS130" s="804"/>
      <c r="AT130" s="805"/>
      <c r="AU130" s="260"/>
      <c r="AV130" s="260"/>
      <c r="AW130" s="260"/>
      <c r="AX130" s="769" t="s">
        <v>487</v>
      </c>
      <c r="AY130" s="770"/>
      <c r="AZ130" s="770"/>
      <c r="BA130" s="770"/>
      <c r="BB130" s="770"/>
      <c r="BC130" s="770"/>
      <c r="BD130" s="770"/>
      <c r="BE130" s="771"/>
      <c r="BF130" s="772">
        <v>5.5</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1"/>
      <c r="CB130" s="261"/>
      <c r="CC130" s="261"/>
      <c r="CD130" s="261"/>
      <c r="CE130" s="261"/>
      <c r="CF130" s="261"/>
      <c r="CG130" s="261"/>
      <c r="CH130" s="261"/>
      <c r="CI130" s="261"/>
      <c r="CJ130" s="261"/>
      <c r="CK130" s="261"/>
      <c r="CL130" s="261"/>
      <c r="CM130" s="261"/>
      <c r="CN130" s="261"/>
      <c r="CO130" s="261"/>
      <c r="CP130" s="261"/>
      <c r="CQ130" s="261"/>
      <c r="CR130" s="261"/>
      <c r="CS130" s="261"/>
      <c r="CT130" s="261"/>
      <c r="CU130" s="261"/>
      <c r="CV130" s="261"/>
      <c r="CW130" s="261"/>
      <c r="CX130" s="261"/>
      <c r="CY130" s="261"/>
      <c r="CZ130" s="261"/>
      <c r="DA130" s="261"/>
      <c r="DB130" s="261"/>
      <c r="DC130" s="261"/>
      <c r="DD130" s="261"/>
      <c r="DE130" s="261"/>
      <c r="DF130" s="261"/>
      <c r="DG130" s="261"/>
      <c r="DH130" s="261"/>
      <c r="DI130" s="261"/>
      <c r="DJ130" s="261"/>
      <c r="DK130" s="261"/>
      <c r="DL130" s="261"/>
      <c r="DM130" s="261"/>
      <c r="DN130" s="261"/>
      <c r="DO130" s="261"/>
      <c r="DP130" s="229"/>
      <c r="DQ130" s="229"/>
      <c r="DR130" s="229"/>
      <c r="DS130" s="229"/>
      <c r="DT130" s="229"/>
      <c r="DU130" s="229"/>
      <c r="DV130" s="229"/>
      <c r="DW130" s="229"/>
      <c r="DX130" s="229"/>
      <c r="DY130" s="229"/>
      <c r="DZ130" s="233"/>
    </row>
    <row r="131" spans="1:131" s="222" customFormat="1" ht="26.25" customHeight="1" thickBot="1" x14ac:dyDescent="0.25">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488</v>
      </c>
      <c r="X131" s="780"/>
      <c r="Y131" s="780"/>
      <c r="Z131" s="781"/>
      <c r="AA131" s="782">
        <v>963747</v>
      </c>
      <c r="AB131" s="783"/>
      <c r="AC131" s="783"/>
      <c r="AD131" s="783"/>
      <c r="AE131" s="784"/>
      <c r="AF131" s="785">
        <v>885390</v>
      </c>
      <c r="AG131" s="783"/>
      <c r="AH131" s="783"/>
      <c r="AI131" s="783"/>
      <c r="AJ131" s="784"/>
      <c r="AK131" s="785">
        <v>847133</v>
      </c>
      <c r="AL131" s="783"/>
      <c r="AM131" s="783"/>
      <c r="AN131" s="783"/>
      <c r="AO131" s="784"/>
      <c r="AP131" s="786"/>
      <c r="AQ131" s="787"/>
      <c r="AR131" s="787"/>
      <c r="AS131" s="787"/>
      <c r="AT131" s="788"/>
      <c r="AU131" s="260"/>
      <c r="AV131" s="260"/>
      <c r="AW131" s="260"/>
      <c r="AX131" s="747" t="s">
        <v>489</v>
      </c>
      <c r="AY131" s="748"/>
      <c r="AZ131" s="748"/>
      <c r="BA131" s="748"/>
      <c r="BB131" s="748"/>
      <c r="BC131" s="748"/>
      <c r="BD131" s="748"/>
      <c r="BE131" s="749"/>
      <c r="BF131" s="750" t="s">
        <v>141</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1"/>
      <c r="CB131" s="261"/>
      <c r="CC131" s="261"/>
      <c r="CD131" s="261"/>
      <c r="CE131" s="261"/>
      <c r="CF131" s="261"/>
      <c r="CG131" s="261"/>
      <c r="CH131" s="261"/>
      <c r="CI131" s="261"/>
      <c r="CJ131" s="261"/>
      <c r="CK131" s="261"/>
      <c r="CL131" s="261"/>
      <c r="CM131" s="261"/>
      <c r="CN131" s="261"/>
      <c r="CO131" s="261"/>
      <c r="CP131" s="261"/>
      <c r="CQ131" s="261"/>
      <c r="CR131" s="261"/>
      <c r="CS131" s="261"/>
      <c r="CT131" s="261"/>
      <c r="CU131" s="261"/>
      <c r="CV131" s="261"/>
      <c r="CW131" s="261"/>
      <c r="CX131" s="261"/>
      <c r="CY131" s="261"/>
      <c r="CZ131" s="261"/>
      <c r="DA131" s="261"/>
      <c r="DB131" s="261"/>
      <c r="DC131" s="261"/>
      <c r="DD131" s="261"/>
      <c r="DE131" s="261"/>
      <c r="DF131" s="261"/>
      <c r="DG131" s="261"/>
      <c r="DH131" s="261"/>
      <c r="DI131" s="261"/>
      <c r="DJ131" s="261"/>
      <c r="DK131" s="261"/>
      <c r="DL131" s="261"/>
      <c r="DM131" s="261"/>
      <c r="DN131" s="261"/>
      <c r="DO131" s="261"/>
      <c r="DP131" s="229"/>
      <c r="DQ131" s="229"/>
      <c r="DR131" s="229"/>
      <c r="DS131" s="229"/>
      <c r="DT131" s="229"/>
      <c r="DU131" s="229"/>
      <c r="DV131" s="229"/>
      <c r="DW131" s="229"/>
      <c r="DX131" s="229"/>
      <c r="DY131" s="229"/>
      <c r="DZ131" s="233"/>
    </row>
    <row r="132" spans="1:131" s="222" customFormat="1" ht="26.25" customHeight="1" x14ac:dyDescent="0.2">
      <c r="A132" s="756" t="s">
        <v>490</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491</v>
      </c>
      <c r="W132" s="760"/>
      <c r="X132" s="760"/>
      <c r="Y132" s="760"/>
      <c r="Z132" s="761"/>
      <c r="AA132" s="762">
        <v>5.297344635</v>
      </c>
      <c r="AB132" s="763"/>
      <c r="AC132" s="763"/>
      <c r="AD132" s="763"/>
      <c r="AE132" s="764"/>
      <c r="AF132" s="765">
        <v>4.6899106609999999</v>
      </c>
      <c r="AG132" s="763"/>
      <c r="AH132" s="763"/>
      <c r="AI132" s="763"/>
      <c r="AJ132" s="764"/>
      <c r="AK132" s="765">
        <v>6.7041420890000003</v>
      </c>
      <c r="AL132" s="763"/>
      <c r="AM132" s="763"/>
      <c r="AN132" s="763"/>
      <c r="AO132" s="764"/>
      <c r="AP132" s="766"/>
      <c r="AQ132" s="767"/>
      <c r="AR132" s="767"/>
      <c r="AS132" s="767"/>
      <c r="AT132" s="768"/>
      <c r="AU132" s="262"/>
      <c r="AV132" s="263"/>
      <c r="AW132" s="263"/>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61"/>
      <c r="CB132" s="261"/>
      <c r="CC132" s="261"/>
      <c r="CD132" s="261"/>
      <c r="CE132" s="261"/>
      <c r="CF132" s="261"/>
      <c r="CG132" s="261"/>
      <c r="CH132" s="261"/>
      <c r="CI132" s="261"/>
      <c r="CJ132" s="261"/>
      <c r="CK132" s="261"/>
      <c r="CL132" s="261"/>
      <c r="CM132" s="261"/>
      <c r="CN132" s="261"/>
      <c r="CO132" s="261"/>
      <c r="CP132" s="261"/>
      <c r="CQ132" s="261"/>
      <c r="CR132" s="261"/>
      <c r="CS132" s="261"/>
      <c r="CT132" s="261"/>
      <c r="CU132" s="261"/>
      <c r="CV132" s="261"/>
      <c r="CW132" s="261"/>
      <c r="CX132" s="261"/>
      <c r="CY132" s="261"/>
      <c r="CZ132" s="261"/>
      <c r="DA132" s="261"/>
      <c r="DB132" s="261"/>
      <c r="DC132" s="261"/>
      <c r="DD132" s="261"/>
      <c r="DE132" s="261"/>
      <c r="DF132" s="261"/>
      <c r="DG132" s="261"/>
      <c r="DH132" s="261"/>
      <c r="DI132" s="261"/>
      <c r="DJ132" s="261"/>
      <c r="DK132" s="261"/>
      <c r="DL132" s="261"/>
      <c r="DM132" s="261"/>
      <c r="DN132" s="261"/>
      <c r="DO132" s="261"/>
      <c r="DP132" s="233"/>
      <c r="DQ132" s="233"/>
      <c r="DR132" s="233"/>
      <c r="DS132" s="233"/>
      <c r="DT132" s="233"/>
      <c r="DU132" s="233"/>
      <c r="DV132" s="233"/>
      <c r="DW132" s="233"/>
      <c r="DX132" s="233"/>
      <c r="DY132" s="233"/>
      <c r="DZ132" s="233"/>
    </row>
    <row r="133" spans="1:131" s="222" customFormat="1" ht="26.25" customHeight="1" thickBot="1" x14ac:dyDescent="0.25">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492</v>
      </c>
      <c r="W133" s="739"/>
      <c r="X133" s="739"/>
      <c r="Y133" s="739"/>
      <c r="Z133" s="740"/>
      <c r="AA133" s="741">
        <v>6.2</v>
      </c>
      <c r="AB133" s="742"/>
      <c r="AC133" s="742"/>
      <c r="AD133" s="742"/>
      <c r="AE133" s="743"/>
      <c r="AF133" s="741">
        <v>5.4</v>
      </c>
      <c r="AG133" s="742"/>
      <c r="AH133" s="742"/>
      <c r="AI133" s="742"/>
      <c r="AJ133" s="743"/>
      <c r="AK133" s="741">
        <v>5.5</v>
      </c>
      <c r="AL133" s="742"/>
      <c r="AM133" s="742"/>
      <c r="AN133" s="742"/>
      <c r="AO133" s="743"/>
      <c r="AP133" s="744"/>
      <c r="AQ133" s="745"/>
      <c r="AR133" s="745"/>
      <c r="AS133" s="745"/>
      <c r="AT133" s="746"/>
      <c r="AU133" s="263"/>
      <c r="AV133" s="263"/>
      <c r="AW133" s="263"/>
      <c r="AX133" s="263"/>
      <c r="AY133" s="263"/>
      <c r="AZ133" s="263"/>
      <c r="BA133" s="263"/>
      <c r="BB133" s="263"/>
      <c r="BC133" s="263"/>
      <c r="BD133" s="263"/>
      <c r="BE133" s="263"/>
      <c r="BF133" s="263"/>
      <c r="BG133" s="263"/>
      <c r="BH133" s="263"/>
      <c r="BI133" s="263"/>
      <c r="BJ133" s="263"/>
      <c r="BK133" s="263"/>
      <c r="BL133" s="263"/>
      <c r="BM133" s="263"/>
      <c r="BN133" s="261"/>
      <c r="BO133" s="261"/>
      <c r="BP133" s="261"/>
      <c r="BQ133" s="261"/>
      <c r="BR133" s="261"/>
      <c r="BS133" s="261"/>
      <c r="BT133" s="261"/>
      <c r="BU133" s="261"/>
      <c r="BV133" s="261"/>
      <c r="BW133" s="261"/>
      <c r="BX133" s="261"/>
      <c r="BY133" s="261"/>
      <c r="BZ133" s="261"/>
      <c r="CA133" s="261"/>
      <c r="CB133" s="261"/>
      <c r="CC133" s="261"/>
      <c r="CD133" s="261"/>
      <c r="CE133" s="261"/>
      <c r="CF133" s="261"/>
      <c r="CG133" s="261"/>
      <c r="CH133" s="261"/>
      <c r="CI133" s="261"/>
      <c r="CJ133" s="261"/>
      <c r="CK133" s="261"/>
      <c r="CL133" s="261"/>
      <c r="CM133" s="261"/>
      <c r="CN133" s="261"/>
      <c r="CO133" s="261"/>
      <c r="CP133" s="261"/>
      <c r="CQ133" s="261"/>
      <c r="CR133" s="261"/>
      <c r="CS133" s="261"/>
      <c r="CT133" s="261"/>
      <c r="CU133" s="261"/>
      <c r="CV133" s="261"/>
      <c r="CW133" s="261"/>
      <c r="CX133" s="261"/>
      <c r="CY133" s="261"/>
      <c r="CZ133" s="261"/>
      <c r="DA133" s="261"/>
      <c r="DB133" s="261"/>
      <c r="DC133" s="261"/>
      <c r="DD133" s="261"/>
      <c r="DE133" s="261"/>
      <c r="DF133" s="261"/>
      <c r="DG133" s="261"/>
      <c r="DH133" s="261"/>
      <c r="DI133" s="261"/>
      <c r="DJ133" s="261"/>
      <c r="DK133" s="261"/>
      <c r="DL133" s="261"/>
      <c r="DM133" s="261"/>
      <c r="DN133" s="261"/>
      <c r="DO133" s="261"/>
      <c r="DP133" s="233"/>
      <c r="DQ133" s="233"/>
      <c r="DR133" s="233"/>
      <c r="DS133" s="233"/>
      <c r="DT133" s="233"/>
      <c r="DU133" s="233"/>
      <c r="DV133" s="233"/>
      <c r="DW133" s="233"/>
      <c r="DX133" s="233"/>
      <c r="DY133" s="233"/>
      <c r="DZ133" s="233"/>
    </row>
    <row r="134" spans="1:131" s="223" customFormat="1" ht="11.25" customHeight="1" x14ac:dyDescent="0.2">
      <c r="A134" s="264"/>
      <c r="B134" s="264"/>
      <c r="C134" s="264"/>
      <c r="D134" s="264"/>
      <c r="E134" s="264"/>
      <c r="F134" s="264"/>
      <c r="G134" s="264"/>
      <c r="H134" s="264"/>
      <c r="I134" s="264"/>
      <c r="J134" s="264"/>
      <c r="K134" s="264"/>
      <c r="L134" s="264"/>
      <c r="M134" s="264"/>
      <c r="N134" s="264"/>
      <c r="O134" s="264"/>
      <c r="P134" s="264"/>
      <c r="Q134" s="264"/>
      <c r="R134" s="264"/>
      <c r="S134" s="264"/>
      <c r="T134" s="264"/>
      <c r="U134" s="264"/>
      <c r="V134" s="264"/>
      <c r="W134" s="264"/>
      <c r="X134" s="264"/>
      <c r="Y134" s="264"/>
      <c r="Z134" s="264"/>
      <c r="AA134" s="264"/>
      <c r="AB134" s="264"/>
      <c r="AC134" s="264"/>
      <c r="AD134" s="264"/>
      <c r="AE134" s="264"/>
      <c r="AF134" s="264"/>
      <c r="AG134" s="264"/>
      <c r="AH134" s="264"/>
      <c r="AI134" s="264"/>
      <c r="AJ134" s="264"/>
      <c r="AK134" s="264"/>
      <c r="AL134" s="264"/>
      <c r="AM134" s="264"/>
      <c r="AN134" s="264"/>
      <c r="AO134" s="264"/>
      <c r="AP134" s="264"/>
      <c r="AQ134" s="264"/>
      <c r="AR134" s="264"/>
      <c r="AS134" s="264"/>
      <c r="AT134" s="264"/>
      <c r="AU134" s="263"/>
      <c r="AV134" s="263"/>
      <c r="AW134" s="263"/>
      <c r="AX134" s="263"/>
      <c r="AY134" s="263"/>
      <c r="AZ134" s="263"/>
      <c r="BA134" s="263"/>
      <c r="BB134" s="263"/>
      <c r="BC134" s="263"/>
      <c r="BD134" s="263"/>
      <c r="BE134" s="263"/>
      <c r="BF134" s="263"/>
      <c r="BG134" s="263"/>
      <c r="BH134" s="263"/>
      <c r="BI134" s="263"/>
      <c r="BJ134" s="263"/>
      <c r="BK134" s="263"/>
      <c r="BL134" s="263"/>
      <c r="BM134" s="263"/>
      <c r="BN134" s="261"/>
      <c r="BO134" s="261"/>
      <c r="BP134" s="261"/>
      <c r="BQ134" s="261"/>
      <c r="BR134" s="261"/>
      <c r="BS134" s="261"/>
      <c r="BT134" s="261"/>
      <c r="BU134" s="261"/>
      <c r="BV134" s="261"/>
      <c r="BW134" s="261"/>
      <c r="BX134" s="261"/>
      <c r="BY134" s="261"/>
      <c r="BZ134" s="261"/>
      <c r="CA134" s="261"/>
      <c r="CB134" s="261"/>
      <c r="CC134" s="261"/>
      <c r="CD134" s="261"/>
      <c r="CE134" s="261"/>
      <c r="CF134" s="261"/>
      <c r="CG134" s="261"/>
      <c r="CH134" s="261"/>
      <c r="CI134" s="261"/>
      <c r="CJ134" s="261"/>
      <c r="CK134" s="261"/>
      <c r="CL134" s="261"/>
      <c r="CM134" s="261"/>
      <c r="CN134" s="261"/>
      <c r="CO134" s="261"/>
      <c r="CP134" s="261"/>
      <c r="CQ134" s="261"/>
      <c r="CR134" s="261"/>
      <c r="CS134" s="261"/>
      <c r="CT134" s="261"/>
      <c r="CU134" s="261"/>
      <c r="CV134" s="261"/>
      <c r="CW134" s="261"/>
      <c r="CX134" s="261"/>
      <c r="CY134" s="261"/>
      <c r="CZ134" s="261"/>
      <c r="DA134" s="261"/>
      <c r="DB134" s="261"/>
      <c r="DC134" s="261"/>
      <c r="DD134" s="261"/>
      <c r="DE134" s="261"/>
      <c r="DF134" s="261"/>
      <c r="DG134" s="261"/>
      <c r="DH134" s="261"/>
      <c r="DI134" s="261"/>
      <c r="DJ134" s="261"/>
      <c r="DK134" s="261"/>
      <c r="DL134" s="261"/>
      <c r="DM134" s="261"/>
      <c r="DN134" s="261"/>
      <c r="DO134" s="261"/>
      <c r="DP134" s="233"/>
      <c r="DQ134" s="233"/>
      <c r="DR134" s="233"/>
      <c r="DS134" s="233"/>
      <c r="DT134" s="233"/>
      <c r="DU134" s="233"/>
      <c r="DV134" s="233"/>
      <c r="DW134" s="233"/>
      <c r="DX134" s="233"/>
      <c r="DY134" s="233"/>
      <c r="DZ134" s="233"/>
      <c r="EA134" s="222"/>
    </row>
    <row r="135" spans="1:131" ht="14.4" hidden="1" x14ac:dyDescent="0.2">
      <c r="AU135" s="264"/>
      <c r="AV135" s="264"/>
      <c r="AW135" s="264"/>
      <c r="AX135" s="264"/>
      <c r="AY135" s="264"/>
      <c r="AZ135" s="264"/>
      <c r="BA135" s="264"/>
      <c r="BB135" s="264"/>
      <c r="BC135" s="264"/>
      <c r="BD135" s="264"/>
      <c r="BE135" s="264"/>
      <c r="BF135" s="264"/>
      <c r="BG135" s="264"/>
      <c r="BH135" s="264"/>
      <c r="BI135" s="264"/>
      <c r="BJ135" s="264"/>
      <c r="BK135" s="264"/>
      <c r="BL135" s="264"/>
      <c r="BM135" s="264"/>
      <c r="BN135" s="264"/>
      <c r="BO135" s="264"/>
      <c r="BP135" s="264"/>
      <c r="BQ135" s="264"/>
      <c r="BR135" s="264"/>
      <c r="BS135" s="264"/>
      <c r="BT135" s="264"/>
      <c r="BU135" s="264"/>
      <c r="BV135" s="264"/>
      <c r="BW135" s="264"/>
      <c r="BX135" s="264"/>
      <c r="BY135" s="264"/>
      <c r="BZ135" s="264"/>
      <c r="CA135" s="264"/>
      <c r="CB135" s="264"/>
      <c r="CC135" s="264"/>
      <c r="CD135" s="264"/>
      <c r="CE135" s="264"/>
      <c r="CF135" s="264"/>
      <c r="CG135" s="264"/>
      <c r="CH135" s="264"/>
      <c r="CI135" s="264"/>
      <c r="CJ135" s="264"/>
      <c r="CK135" s="264"/>
      <c r="CL135" s="264"/>
      <c r="CM135" s="264"/>
      <c r="CN135" s="264"/>
      <c r="CO135" s="264"/>
      <c r="CP135" s="264"/>
      <c r="CQ135" s="264"/>
      <c r="CR135" s="264"/>
      <c r="CS135" s="264"/>
      <c r="CT135" s="264"/>
      <c r="CU135" s="264"/>
      <c r="CV135" s="264"/>
      <c r="CW135" s="264"/>
      <c r="CX135" s="264"/>
      <c r="CY135" s="264"/>
      <c r="CZ135" s="264"/>
      <c r="DA135" s="264"/>
      <c r="DB135" s="264"/>
      <c r="DC135" s="264"/>
      <c r="DD135" s="264"/>
      <c r="DE135" s="264"/>
      <c r="DF135" s="264"/>
      <c r="DG135" s="264"/>
      <c r="DH135" s="264"/>
      <c r="DI135" s="264"/>
      <c r="DJ135" s="264"/>
      <c r="DK135" s="264"/>
      <c r="DL135" s="264"/>
      <c r="DM135" s="264"/>
      <c r="DN135" s="264"/>
      <c r="DO135" s="264"/>
      <c r="DP135" s="264"/>
      <c r="DQ135" s="264"/>
      <c r="DR135" s="264"/>
      <c r="DS135" s="264"/>
      <c r="DT135" s="264"/>
      <c r="DU135" s="264"/>
      <c r="DV135" s="264"/>
      <c r="DW135" s="264"/>
      <c r="DX135" s="264"/>
      <c r="DY135" s="264"/>
      <c r="DZ135" s="264"/>
    </row>
    <row r="136" spans="1:131" hidden="1" x14ac:dyDescent="0.2"/>
  </sheetData>
  <sheetProtection algorithmName="SHA-512" hashValue="/gCg2aqgnh00q6oOjwuoW2Yvo+v8yY9RqwpMYYLaClGA0xwWxWwYw0FIg+pqN3kEsUitLSQhAPvxwrSNm554Hg==" saltValue="VfB9AQ3npZ4NAKa+edjPR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2"/>
  <cols>
    <col min="1" max="120" width="2.77734375" style="267" customWidth="1"/>
    <col min="121" max="121" width="0" style="266" hidden="1" customWidth="1"/>
    <col min="122" max="16384" width="9" style="266" hidden="1"/>
  </cols>
  <sheetData>
    <row r="1" spans="1:120" ht="13.2" x14ac:dyDescent="0.2">
      <c r="A1" s="266"/>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c r="CG1" s="266"/>
      <c r="CH1" s="266"/>
      <c r="CI1" s="266"/>
      <c r="CJ1" s="266"/>
      <c r="CK1" s="266"/>
      <c r="CL1" s="266"/>
      <c r="CM1" s="266"/>
      <c r="CN1" s="266"/>
      <c r="CO1" s="266"/>
      <c r="CP1" s="266"/>
      <c r="CQ1" s="266"/>
      <c r="CR1" s="266"/>
      <c r="CS1" s="266"/>
      <c r="CT1" s="266"/>
      <c r="CU1" s="266"/>
      <c r="CV1" s="266"/>
      <c r="CW1" s="266"/>
      <c r="CX1" s="266"/>
      <c r="CY1" s="266"/>
      <c r="CZ1" s="266"/>
      <c r="DA1" s="266"/>
      <c r="DB1" s="266"/>
      <c r="DC1" s="266"/>
      <c r="DD1" s="266"/>
      <c r="DE1" s="266"/>
      <c r="DF1" s="266"/>
      <c r="DG1" s="266"/>
      <c r="DH1" s="266"/>
      <c r="DI1" s="266"/>
      <c r="DJ1" s="266"/>
      <c r="DK1" s="266"/>
      <c r="DL1" s="266"/>
      <c r="DM1" s="266"/>
      <c r="DN1" s="266"/>
      <c r="DO1" s="266"/>
      <c r="DP1" s="266"/>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6"/>
    </row>
    <row r="17" spans="119:120" ht="13.2" x14ac:dyDescent="0.2">
      <c r="DP17" s="266"/>
    </row>
    <row r="18" spans="119:120" ht="13.2" x14ac:dyDescent="0.2"/>
    <row r="19" spans="119:120" ht="13.2" x14ac:dyDescent="0.2"/>
    <row r="20" spans="119:120" ht="13.2" x14ac:dyDescent="0.2">
      <c r="DO20" s="266"/>
      <c r="DP20" s="266"/>
    </row>
    <row r="21" spans="119:120" ht="13.2" x14ac:dyDescent="0.2">
      <c r="DP21" s="266"/>
    </row>
    <row r="22" spans="119:120" ht="13.2" x14ac:dyDescent="0.2"/>
    <row r="23" spans="119:120" ht="13.2" x14ac:dyDescent="0.2">
      <c r="DO23" s="266"/>
      <c r="DP23" s="266"/>
    </row>
    <row r="24" spans="119:120" ht="13.2" x14ac:dyDescent="0.2">
      <c r="DP24" s="266"/>
    </row>
    <row r="25" spans="119:120" ht="13.2" x14ac:dyDescent="0.2">
      <c r="DP25" s="266"/>
    </row>
    <row r="26" spans="119:120" ht="13.2" x14ac:dyDescent="0.2">
      <c r="DO26" s="266"/>
      <c r="DP26" s="266"/>
    </row>
    <row r="27" spans="119:120" ht="13.2" x14ac:dyDescent="0.2"/>
    <row r="28" spans="119:120" ht="13.2" x14ac:dyDescent="0.2">
      <c r="DO28" s="266"/>
      <c r="DP28" s="266"/>
    </row>
    <row r="29" spans="119:120" ht="13.2" x14ac:dyDescent="0.2">
      <c r="DP29" s="266"/>
    </row>
    <row r="30" spans="119:120" ht="13.2" x14ac:dyDescent="0.2"/>
    <row r="31" spans="119:120" ht="13.2" x14ac:dyDescent="0.2">
      <c r="DO31" s="266"/>
      <c r="DP31" s="266"/>
    </row>
    <row r="32" spans="119:120" ht="13.2" x14ac:dyDescent="0.2"/>
    <row r="33" spans="98:120" ht="13.2" x14ac:dyDescent="0.2">
      <c r="DO33" s="266"/>
      <c r="DP33" s="266"/>
    </row>
    <row r="34" spans="98:120" ht="13.2" x14ac:dyDescent="0.2">
      <c r="DM34" s="266"/>
    </row>
    <row r="35" spans="98:120" ht="13.2" x14ac:dyDescent="0.2">
      <c r="CT35" s="266"/>
      <c r="CU35" s="266"/>
      <c r="CV35" s="266"/>
      <c r="CY35" s="266"/>
      <c r="CZ35" s="266"/>
      <c r="DA35" s="266"/>
      <c r="DD35" s="266"/>
      <c r="DE35" s="266"/>
      <c r="DF35" s="266"/>
      <c r="DI35" s="266"/>
      <c r="DJ35" s="266"/>
      <c r="DK35" s="266"/>
      <c r="DM35" s="266"/>
      <c r="DN35" s="266"/>
      <c r="DO35" s="266"/>
      <c r="DP35" s="266"/>
    </row>
    <row r="36" spans="98:120" ht="13.2" x14ac:dyDescent="0.2"/>
    <row r="37" spans="98:120" ht="13.2" x14ac:dyDescent="0.2">
      <c r="CW37" s="266"/>
      <c r="DB37" s="266"/>
      <c r="DG37" s="266"/>
      <c r="DL37" s="266"/>
      <c r="DP37" s="266"/>
    </row>
    <row r="38" spans="98:120" ht="13.2" x14ac:dyDescent="0.2">
      <c r="CT38" s="266"/>
      <c r="CU38" s="266"/>
      <c r="CV38" s="266"/>
      <c r="CW38" s="266"/>
      <c r="CY38" s="266"/>
      <c r="CZ38" s="266"/>
      <c r="DA38" s="266"/>
      <c r="DB38" s="266"/>
      <c r="DD38" s="266"/>
      <c r="DE38" s="266"/>
      <c r="DF38" s="266"/>
      <c r="DG38" s="266"/>
      <c r="DI38" s="266"/>
      <c r="DJ38" s="266"/>
      <c r="DK38" s="266"/>
      <c r="DL38" s="266"/>
      <c r="DN38" s="266"/>
      <c r="DO38" s="266"/>
      <c r="DP38" s="266"/>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6"/>
      <c r="DO49" s="266"/>
      <c r="DP49" s="266"/>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6"/>
      <c r="CS63" s="266"/>
      <c r="CX63" s="266"/>
      <c r="DC63" s="266"/>
      <c r="DH63" s="266"/>
    </row>
    <row r="64" spans="22:120" ht="13.2" x14ac:dyDescent="0.2">
      <c r="V64" s="266"/>
    </row>
    <row r="65" spans="15:120" ht="13.2" x14ac:dyDescent="0.2">
      <c r="X65" s="266"/>
      <c r="Z65" s="266"/>
      <c r="AA65" s="266"/>
      <c r="AB65" s="266"/>
      <c r="AC65" s="266"/>
      <c r="AD65" s="266"/>
      <c r="AE65" s="266"/>
      <c r="AF65" s="266"/>
      <c r="AG65" s="266"/>
      <c r="AH65" s="266"/>
      <c r="AI65" s="266"/>
      <c r="AJ65" s="266"/>
      <c r="AK65" s="266"/>
      <c r="AL65" s="266"/>
      <c r="AM65" s="266"/>
      <c r="AN65" s="266"/>
      <c r="AO65" s="266"/>
      <c r="AP65" s="266"/>
      <c r="AQ65" s="266"/>
      <c r="AR65" s="266"/>
      <c r="AS65" s="266"/>
      <c r="AT65" s="266"/>
      <c r="AU65" s="266"/>
      <c r="AV65" s="266"/>
      <c r="AW65" s="266"/>
      <c r="AX65" s="266"/>
      <c r="AY65" s="266"/>
      <c r="AZ65" s="266"/>
      <c r="BA65" s="266"/>
      <c r="BB65" s="266"/>
      <c r="BC65" s="266"/>
      <c r="BD65" s="266"/>
      <c r="BE65" s="266"/>
      <c r="BF65" s="266"/>
      <c r="BG65" s="266"/>
      <c r="BH65" s="266"/>
      <c r="BI65" s="266"/>
      <c r="BJ65" s="266"/>
      <c r="BK65" s="266"/>
      <c r="BL65" s="266"/>
      <c r="BM65" s="266"/>
      <c r="BN65" s="266"/>
      <c r="BO65" s="266"/>
      <c r="BP65" s="266"/>
      <c r="BQ65" s="266"/>
      <c r="BR65" s="266"/>
      <c r="BS65" s="266"/>
      <c r="BT65" s="266"/>
      <c r="BU65" s="266"/>
      <c r="BV65" s="266"/>
      <c r="BW65" s="266"/>
      <c r="BX65" s="266"/>
      <c r="BY65" s="266"/>
      <c r="BZ65" s="266"/>
      <c r="CA65" s="266"/>
      <c r="CB65" s="266"/>
      <c r="CC65" s="266"/>
      <c r="CD65" s="266"/>
      <c r="CE65" s="266"/>
      <c r="CF65" s="266"/>
      <c r="CG65" s="266"/>
      <c r="CH65" s="266"/>
      <c r="CI65" s="266"/>
      <c r="CJ65" s="266"/>
      <c r="CK65" s="266"/>
      <c r="CL65" s="266"/>
      <c r="CM65" s="266"/>
      <c r="CN65" s="266"/>
      <c r="CO65" s="266"/>
      <c r="CP65" s="266"/>
      <c r="CQ65" s="266"/>
      <c r="CR65" s="266"/>
      <c r="CU65" s="266"/>
      <c r="CZ65" s="266"/>
      <c r="DE65" s="266"/>
      <c r="DJ65" s="266"/>
    </row>
    <row r="66" spans="15:120" ht="13.2" x14ac:dyDescent="0.2">
      <c r="Q66" s="266"/>
      <c r="S66" s="266"/>
      <c r="U66" s="266"/>
      <c r="DM66" s="266"/>
    </row>
    <row r="67" spans="15:120" ht="13.2" x14ac:dyDescent="0.2">
      <c r="O67" s="266"/>
      <c r="P67" s="266"/>
      <c r="R67" s="266"/>
      <c r="T67" s="266"/>
      <c r="Y67" s="266"/>
      <c r="CT67" s="266"/>
      <c r="CV67" s="266"/>
      <c r="CW67" s="266"/>
      <c r="CY67" s="266"/>
      <c r="DA67" s="266"/>
      <c r="DB67" s="266"/>
      <c r="DD67" s="266"/>
      <c r="DF67" s="266"/>
      <c r="DG67" s="266"/>
      <c r="DI67" s="266"/>
      <c r="DK67" s="266"/>
      <c r="DL67" s="266"/>
      <c r="DN67" s="266"/>
      <c r="DO67" s="266"/>
      <c r="DP67" s="266"/>
    </row>
    <row r="68" spans="15:120" ht="13.2" x14ac:dyDescent="0.2"/>
    <row r="69" spans="15:120" ht="13.2" x14ac:dyDescent="0.2"/>
    <row r="70" spans="15:120" ht="13.2" x14ac:dyDescent="0.2"/>
    <row r="71" spans="15:120" ht="13.2" x14ac:dyDescent="0.2"/>
    <row r="72" spans="15:120" ht="13.2" x14ac:dyDescent="0.2">
      <c r="DP72" s="266"/>
    </row>
    <row r="73" spans="15:120" ht="13.2" x14ac:dyDescent="0.2">
      <c r="DP73" s="266"/>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6"/>
      <c r="CX96" s="266"/>
      <c r="DC96" s="266"/>
      <c r="DH96" s="266"/>
    </row>
    <row r="97" spans="24:120" ht="13.2" x14ac:dyDescent="0.2">
      <c r="CS97" s="266"/>
      <c r="CX97" s="266"/>
      <c r="DC97" s="266"/>
      <c r="DH97" s="266"/>
      <c r="DP97" s="267" t="s">
        <v>493</v>
      </c>
    </row>
    <row r="98" spans="24:120" ht="13.2" hidden="1" x14ac:dyDescent="0.2">
      <c r="CS98" s="266"/>
      <c r="CX98" s="266"/>
      <c r="DC98" s="266"/>
      <c r="DH98" s="266"/>
    </row>
    <row r="99" spans="24:120" ht="13.2" hidden="1" x14ac:dyDescent="0.2">
      <c r="CS99" s="266"/>
      <c r="CX99" s="266"/>
      <c r="DC99" s="266"/>
      <c r="DH99" s="266"/>
    </row>
    <row r="100" spans="24:120" ht="13.2" hidden="1" x14ac:dyDescent="0.2"/>
    <row r="101" spans="24:120" ht="12" hidden="1" customHeight="1" x14ac:dyDescent="0.2">
      <c r="X101" s="266"/>
      <c r="Y101" s="266"/>
      <c r="Z101" s="266"/>
      <c r="AA101" s="266"/>
      <c r="AB101" s="266"/>
      <c r="AC101" s="266"/>
      <c r="AD101" s="266"/>
      <c r="AE101" s="266"/>
      <c r="AF101" s="266"/>
      <c r="AG101" s="266"/>
      <c r="AH101" s="266"/>
      <c r="AI101" s="266"/>
      <c r="AJ101" s="266"/>
      <c r="AK101" s="266"/>
      <c r="AL101" s="266"/>
      <c r="AM101" s="266"/>
      <c r="AN101" s="266"/>
      <c r="AO101" s="266"/>
      <c r="AP101" s="266"/>
      <c r="AQ101" s="266"/>
      <c r="AR101" s="266"/>
      <c r="AS101" s="266"/>
      <c r="AT101" s="266"/>
      <c r="AU101" s="266"/>
      <c r="AV101" s="266"/>
      <c r="AW101" s="266"/>
      <c r="AX101" s="266"/>
      <c r="AY101" s="266"/>
      <c r="AZ101" s="266"/>
      <c r="BA101" s="266"/>
      <c r="BB101" s="266"/>
      <c r="BC101" s="266"/>
      <c r="BD101" s="266"/>
      <c r="BE101" s="266"/>
      <c r="BF101" s="266"/>
      <c r="BG101" s="266"/>
      <c r="BH101" s="266"/>
      <c r="BI101" s="266"/>
      <c r="BJ101" s="266"/>
      <c r="BK101" s="266"/>
      <c r="BL101" s="266"/>
      <c r="BM101" s="266"/>
      <c r="BN101" s="266"/>
      <c r="BO101" s="266"/>
      <c r="BP101" s="266"/>
      <c r="BQ101" s="266"/>
      <c r="BR101" s="266"/>
      <c r="BS101" s="266"/>
      <c r="BT101" s="266"/>
      <c r="BU101" s="266"/>
      <c r="BV101" s="266"/>
      <c r="BW101" s="266"/>
      <c r="BX101" s="266"/>
      <c r="BY101" s="266"/>
      <c r="BZ101" s="266"/>
      <c r="CA101" s="266"/>
      <c r="CB101" s="266"/>
      <c r="CC101" s="266"/>
      <c r="CD101" s="266"/>
      <c r="CE101" s="266"/>
      <c r="CF101" s="266"/>
      <c r="CG101" s="266"/>
      <c r="CH101" s="266"/>
      <c r="CI101" s="266"/>
      <c r="CJ101" s="266"/>
      <c r="CK101" s="266"/>
      <c r="CL101" s="266"/>
      <c r="CM101" s="266"/>
      <c r="CN101" s="266"/>
      <c r="CO101" s="266"/>
      <c r="CP101" s="266"/>
      <c r="CQ101" s="266"/>
      <c r="CR101" s="266"/>
      <c r="CU101" s="266"/>
      <c r="CZ101" s="266"/>
      <c r="DE101" s="266"/>
      <c r="DJ101" s="266"/>
    </row>
    <row r="102" spans="24:120" ht="1.5" hidden="1" customHeight="1" x14ac:dyDescent="0.2">
      <c r="CU102" s="266"/>
      <c r="CZ102" s="266"/>
      <c r="DE102" s="266"/>
      <c r="DJ102" s="266"/>
      <c r="DM102" s="266"/>
    </row>
    <row r="103" spans="24:120" ht="13.2" hidden="1" x14ac:dyDescent="0.2">
      <c r="CT103" s="266"/>
      <c r="CV103" s="266"/>
      <c r="CW103" s="266"/>
      <c r="CY103" s="266"/>
      <c r="DA103" s="266"/>
      <c r="DB103" s="266"/>
      <c r="DD103" s="266"/>
      <c r="DF103" s="266"/>
      <c r="DG103" s="266"/>
      <c r="DI103" s="266"/>
      <c r="DK103" s="266"/>
      <c r="DL103" s="266"/>
      <c r="DM103" s="266"/>
      <c r="DN103" s="266"/>
      <c r="DO103" s="266"/>
      <c r="DP103" s="266"/>
    </row>
    <row r="104" spans="24:120" ht="13.2" hidden="1" x14ac:dyDescent="0.2">
      <c r="CV104" s="266"/>
      <c r="CW104" s="266"/>
      <c r="DA104" s="266"/>
      <c r="DB104" s="266"/>
      <c r="DF104" s="266"/>
      <c r="DG104" s="266"/>
      <c r="DK104" s="266"/>
      <c r="DL104" s="266"/>
      <c r="DN104" s="266"/>
      <c r="DO104" s="266"/>
      <c r="DP104" s="266"/>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iZ5QtBCe38VpEnkljIXPHrpsqEkKH05pXsxQUAx3AFdZGOgaugWOnCIg/YY+lZXZshCwdtPSnGzuNZ5fLsUnXQ==" saltValue="FpeEM6GYpYfuSpOxMvqIQ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80" zoomScaleNormal="80" zoomScaleSheetLayoutView="55" workbookViewId="0"/>
  </sheetViews>
  <sheetFormatPr defaultColWidth="0" defaultRowHeight="13.5" customHeight="1" zeroHeight="1" x14ac:dyDescent="0.2"/>
  <cols>
    <col min="1" max="116" width="2.6640625" style="267" customWidth="1"/>
    <col min="117" max="16384" width="9" style="266" hidden="1"/>
  </cols>
  <sheetData>
    <row r="1" spans="2:116" ht="13.2" x14ac:dyDescent="0.2">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c r="CG1" s="266"/>
      <c r="CH1" s="266"/>
      <c r="CI1" s="266"/>
      <c r="CJ1" s="266"/>
      <c r="CK1" s="266"/>
      <c r="CL1" s="266"/>
      <c r="CM1" s="266"/>
      <c r="CN1" s="266"/>
      <c r="CO1" s="266"/>
      <c r="CP1" s="266"/>
      <c r="CQ1" s="266"/>
      <c r="CR1" s="266"/>
      <c r="CS1" s="266"/>
      <c r="CT1" s="266"/>
      <c r="CU1" s="266"/>
      <c r="CV1" s="266"/>
      <c r="CW1" s="266"/>
      <c r="CX1" s="266"/>
      <c r="CY1" s="266"/>
      <c r="CZ1" s="266"/>
      <c r="DA1" s="266"/>
      <c r="DB1" s="266"/>
      <c r="DC1" s="266"/>
      <c r="DD1" s="266"/>
      <c r="DE1" s="266"/>
      <c r="DF1" s="266"/>
      <c r="DG1" s="266"/>
      <c r="DH1" s="266"/>
      <c r="DI1" s="266"/>
      <c r="DJ1" s="266"/>
      <c r="DK1" s="266"/>
      <c r="DL1" s="266"/>
    </row>
    <row r="2" spans="2:116" ht="13.2" x14ac:dyDescent="0.2"/>
    <row r="3" spans="2:116" ht="13.2" x14ac:dyDescent="0.2"/>
    <row r="4" spans="2:116" ht="13.2" x14ac:dyDescent="0.2">
      <c r="R4" s="266"/>
      <c r="S4" s="266"/>
      <c r="T4" s="266"/>
      <c r="U4" s="266"/>
      <c r="V4" s="266"/>
      <c r="W4" s="266"/>
      <c r="X4" s="266"/>
      <c r="Y4" s="266"/>
      <c r="Z4" s="266"/>
      <c r="AA4" s="266"/>
      <c r="AB4" s="266"/>
      <c r="AC4" s="266"/>
      <c r="AD4" s="266"/>
      <c r="AE4" s="266"/>
      <c r="AF4" s="266"/>
      <c r="AG4" s="266"/>
      <c r="AH4" s="266"/>
      <c r="AI4" s="266"/>
      <c r="AJ4" s="266"/>
      <c r="AK4" s="266"/>
      <c r="AL4" s="266"/>
      <c r="AM4" s="266"/>
      <c r="AN4" s="266"/>
      <c r="AO4" s="266"/>
      <c r="AP4" s="266"/>
      <c r="AQ4" s="266"/>
      <c r="AR4" s="266"/>
      <c r="AS4" s="266"/>
      <c r="AT4" s="266"/>
      <c r="AU4" s="266"/>
      <c r="AV4" s="266"/>
      <c r="AW4" s="266"/>
      <c r="AX4" s="266"/>
      <c r="AY4" s="266"/>
      <c r="AZ4" s="266"/>
      <c r="BA4" s="266"/>
      <c r="BB4" s="266"/>
      <c r="BC4" s="266"/>
      <c r="BD4" s="266"/>
      <c r="BE4" s="266"/>
      <c r="BF4" s="266"/>
      <c r="BG4" s="266"/>
      <c r="BH4" s="266"/>
      <c r="BI4" s="266"/>
      <c r="BJ4" s="266"/>
      <c r="BK4" s="266"/>
      <c r="BL4" s="266"/>
      <c r="BM4" s="266"/>
      <c r="BN4" s="266"/>
      <c r="BO4" s="266"/>
      <c r="BP4" s="266"/>
      <c r="BQ4" s="266"/>
      <c r="BR4" s="266"/>
      <c r="BS4" s="266"/>
      <c r="BT4" s="266"/>
      <c r="BU4" s="266"/>
      <c r="BV4" s="266"/>
      <c r="BW4" s="266"/>
      <c r="BX4" s="266"/>
      <c r="BY4" s="266"/>
      <c r="BZ4" s="266"/>
      <c r="CA4" s="266"/>
      <c r="CB4" s="266"/>
      <c r="CC4" s="266"/>
      <c r="CD4" s="266"/>
      <c r="CE4" s="266"/>
      <c r="CF4" s="266"/>
      <c r="CG4" s="266"/>
      <c r="CH4" s="266"/>
      <c r="CI4" s="266"/>
      <c r="CJ4" s="266"/>
      <c r="CK4" s="266"/>
      <c r="CL4" s="266"/>
      <c r="CM4" s="266"/>
      <c r="CN4" s="266"/>
      <c r="CO4" s="266"/>
      <c r="CP4" s="266"/>
      <c r="CQ4" s="266"/>
      <c r="CR4" s="266"/>
      <c r="CS4" s="266"/>
      <c r="CT4" s="266"/>
      <c r="CU4" s="266"/>
      <c r="CV4" s="266"/>
      <c r="CW4" s="266"/>
      <c r="CX4" s="266"/>
      <c r="CY4" s="266"/>
      <c r="CZ4" s="266"/>
      <c r="DA4" s="266"/>
      <c r="DB4" s="266"/>
      <c r="DC4" s="266"/>
      <c r="DD4" s="266"/>
      <c r="DE4" s="266"/>
      <c r="DF4" s="266"/>
      <c r="DG4" s="266"/>
      <c r="DH4" s="266"/>
      <c r="DI4" s="266"/>
      <c r="DJ4" s="266"/>
      <c r="DK4" s="266"/>
      <c r="DL4" s="266"/>
    </row>
    <row r="5" spans="2:116" ht="13.2" x14ac:dyDescent="0.2">
      <c r="R5" s="266"/>
      <c r="S5" s="266"/>
      <c r="T5" s="266"/>
      <c r="U5" s="266"/>
      <c r="V5" s="266"/>
      <c r="W5" s="266"/>
      <c r="X5" s="266"/>
      <c r="Y5" s="266"/>
      <c r="Z5" s="266"/>
      <c r="AA5" s="266"/>
      <c r="AB5" s="266"/>
      <c r="AC5" s="266"/>
      <c r="AD5" s="266"/>
      <c r="AE5" s="266"/>
      <c r="AF5" s="266"/>
      <c r="AG5" s="266"/>
      <c r="AH5" s="266"/>
      <c r="AI5" s="266"/>
      <c r="AJ5" s="266"/>
      <c r="AK5" s="266"/>
      <c r="AL5" s="266"/>
      <c r="AM5" s="266"/>
      <c r="AN5" s="266"/>
      <c r="AO5" s="266"/>
      <c r="AP5" s="266"/>
      <c r="AQ5" s="266"/>
      <c r="AR5" s="266"/>
      <c r="AS5" s="266"/>
      <c r="AT5" s="266"/>
      <c r="AU5" s="266"/>
      <c r="AV5" s="266"/>
      <c r="AW5" s="266"/>
      <c r="AX5" s="266"/>
      <c r="AY5" s="266"/>
      <c r="AZ5" s="266"/>
      <c r="BA5" s="266"/>
      <c r="BB5" s="266"/>
      <c r="BC5" s="266"/>
      <c r="BD5" s="266"/>
      <c r="BE5" s="266"/>
      <c r="BF5" s="266"/>
      <c r="BG5" s="266"/>
      <c r="BH5" s="266"/>
      <c r="BI5" s="266"/>
      <c r="BJ5" s="266"/>
      <c r="BK5" s="266"/>
      <c r="BL5" s="266"/>
      <c r="BM5" s="266"/>
      <c r="BN5" s="266"/>
      <c r="BO5" s="266"/>
      <c r="BP5" s="266"/>
      <c r="BQ5" s="266"/>
      <c r="BR5" s="266"/>
      <c r="BS5" s="266"/>
      <c r="BT5" s="266"/>
      <c r="BU5" s="266"/>
      <c r="BV5" s="266"/>
      <c r="BW5" s="266"/>
      <c r="BX5" s="266"/>
      <c r="BY5" s="266"/>
      <c r="BZ5" s="266"/>
      <c r="CA5" s="266"/>
      <c r="CB5" s="266"/>
      <c r="CC5" s="266"/>
      <c r="CD5" s="266"/>
      <c r="CE5" s="266"/>
      <c r="CF5" s="266"/>
      <c r="CG5" s="266"/>
      <c r="CH5" s="266"/>
      <c r="CI5" s="266"/>
      <c r="CJ5" s="266"/>
      <c r="CK5" s="266"/>
      <c r="CL5" s="266"/>
      <c r="CM5" s="266"/>
      <c r="CN5" s="266"/>
      <c r="CO5" s="266"/>
      <c r="CP5" s="266"/>
      <c r="CQ5" s="266"/>
      <c r="CR5" s="266"/>
      <c r="CS5" s="266"/>
      <c r="CT5" s="266"/>
      <c r="CU5" s="266"/>
      <c r="CV5" s="266"/>
      <c r="CW5" s="266"/>
      <c r="CX5" s="266"/>
      <c r="CY5" s="266"/>
      <c r="CZ5" s="266"/>
      <c r="DA5" s="266"/>
      <c r="DB5" s="266"/>
      <c r="DC5" s="266"/>
      <c r="DD5" s="266"/>
      <c r="DE5" s="266"/>
      <c r="DF5" s="266"/>
      <c r="DG5" s="266"/>
      <c r="DH5" s="266"/>
      <c r="DI5" s="266"/>
      <c r="DJ5" s="266"/>
      <c r="DK5" s="266"/>
      <c r="DL5" s="266"/>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66"/>
      <c r="AR18" s="266"/>
      <c r="AS18" s="266"/>
      <c r="AT18" s="266"/>
      <c r="AU18" s="266"/>
      <c r="AV18" s="266"/>
      <c r="AW18" s="266"/>
      <c r="AX18" s="266"/>
      <c r="AY18" s="266"/>
      <c r="AZ18" s="266"/>
      <c r="BA18" s="266"/>
      <c r="BB18" s="266"/>
      <c r="BC18" s="266"/>
      <c r="BD18" s="266"/>
      <c r="BE18" s="266"/>
      <c r="BF18" s="266"/>
      <c r="BG18" s="266"/>
      <c r="BH18" s="266"/>
      <c r="BI18" s="266"/>
      <c r="BJ18" s="266"/>
      <c r="BK18" s="266"/>
      <c r="BL18" s="266"/>
      <c r="BM18" s="266"/>
      <c r="BN18" s="266"/>
      <c r="BO18" s="266"/>
      <c r="BP18" s="266"/>
      <c r="BQ18" s="266"/>
      <c r="BR18" s="266"/>
      <c r="BS18" s="266"/>
      <c r="BT18" s="266"/>
      <c r="BU18" s="266"/>
      <c r="BV18" s="266"/>
      <c r="BW18" s="266"/>
      <c r="BX18" s="266"/>
      <c r="BY18" s="266"/>
      <c r="BZ18" s="266"/>
      <c r="CA18" s="266"/>
      <c r="CB18" s="266"/>
      <c r="CC18" s="266"/>
      <c r="CD18" s="266"/>
      <c r="CE18" s="266"/>
      <c r="CF18" s="266"/>
      <c r="CG18" s="266"/>
      <c r="CH18" s="266"/>
      <c r="CI18" s="266"/>
      <c r="CJ18" s="266"/>
      <c r="CK18" s="266"/>
      <c r="CL18" s="266"/>
      <c r="CM18" s="266"/>
      <c r="CN18" s="266"/>
      <c r="CO18" s="266"/>
      <c r="CP18" s="266"/>
      <c r="CQ18" s="266"/>
      <c r="CR18" s="266"/>
      <c r="CS18" s="266"/>
      <c r="CT18" s="266"/>
      <c r="CU18" s="266"/>
      <c r="CV18" s="266"/>
      <c r="CW18" s="266"/>
      <c r="CX18" s="266"/>
      <c r="CY18" s="266"/>
      <c r="CZ18" s="266"/>
      <c r="DA18" s="266"/>
      <c r="DB18" s="266"/>
      <c r="DC18" s="266"/>
      <c r="DD18" s="266"/>
      <c r="DE18" s="266"/>
      <c r="DF18" s="266"/>
      <c r="DG18" s="266"/>
      <c r="DH18" s="266"/>
      <c r="DI18" s="266"/>
      <c r="DJ18" s="266"/>
      <c r="DK18" s="266"/>
      <c r="DL18" s="266"/>
    </row>
    <row r="19" spans="9:116" ht="13.2" x14ac:dyDescent="0.2"/>
    <row r="20" spans="9:116" ht="13.2" x14ac:dyDescent="0.2"/>
    <row r="21" spans="9:116" ht="13.2" x14ac:dyDescent="0.2">
      <c r="DL21" s="266"/>
    </row>
    <row r="22" spans="9:116" ht="13.2" x14ac:dyDescent="0.2">
      <c r="DI22" s="266"/>
      <c r="DJ22" s="266"/>
      <c r="DK22" s="266"/>
      <c r="DL22" s="266"/>
    </row>
    <row r="23" spans="9:116" ht="13.2" x14ac:dyDescent="0.2">
      <c r="CY23" s="266"/>
      <c r="CZ23" s="266"/>
      <c r="DA23" s="266"/>
      <c r="DB23" s="266"/>
      <c r="DC23" s="266"/>
      <c r="DD23" s="266"/>
      <c r="DE23" s="266"/>
      <c r="DF23" s="266"/>
      <c r="DG23" s="266"/>
      <c r="DH23" s="266"/>
      <c r="DI23" s="266"/>
      <c r="DJ23" s="266"/>
      <c r="DK23" s="266"/>
      <c r="DL23" s="266"/>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6"/>
      <c r="DA35" s="266"/>
      <c r="DB35" s="266"/>
      <c r="DC35" s="266"/>
      <c r="DD35" s="266"/>
      <c r="DE35" s="266"/>
      <c r="DF35" s="266"/>
      <c r="DG35" s="266"/>
      <c r="DH35" s="266"/>
      <c r="DI35" s="266"/>
      <c r="DJ35" s="266"/>
      <c r="DK35" s="266"/>
      <c r="DL35" s="266"/>
    </row>
    <row r="36" spans="15:116" ht="13.2" x14ac:dyDescent="0.2"/>
    <row r="37" spans="15:116" ht="13.2" x14ac:dyDescent="0.2">
      <c r="DL37" s="266"/>
    </row>
    <row r="38" spans="15:116" ht="13.2" x14ac:dyDescent="0.2">
      <c r="DI38" s="266"/>
      <c r="DJ38" s="266"/>
      <c r="DK38" s="266"/>
      <c r="DL38" s="266"/>
    </row>
    <row r="39" spans="15:116" ht="13.2" x14ac:dyDescent="0.2"/>
    <row r="40" spans="15:116" ht="13.2" x14ac:dyDescent="0.2"/>
    <row r="41" spans="15:116" ht="13.2" x14ac:dyDescent="0.2"/>
    <row r="42" spans="15:116" ht="13.2" x14ac:dyDescent="0.2"/>
    <row r="43" spans="15:116" ht="13.2" x14ac:dyDescent="0.2">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66"/>
      <c r="AU43" s="266"/>
      <c r="AV43" s="266"/>
      <c r="AW43" s="266"/>
      <c r="AX43" s="266"/>
      <c r="AY43" s="266"/>
      <c r="AZ43" s="266"/>
      <c r="BA43" s="266"/>
      <c r="BB43" s="266"/>
      <c r="BC43" s="266"/>
      <c r="BD43" s="266"/>
      <c r="BE43" s="266"/>
      <c r="BF43" s="266"/>
      <c r="BG43" s="266"/>
      <c r="BH43" s="266"/>
      <c r="BI43" s="266"/>
      <c r="BJ43" s="266"/>
      <c r="BK43" s="266"/>
      <c r="BL43" s="266"/>
      <c r="BM43" s="266"/>
      <c r="BN43" s="266"/>
      <c r="BO43" s="266"/>
      <c r="BP43" s="266"/>
      <c r="BQ43" s="266"/>
      <c r="BR43" s="266"/>
      <c r="BS43" s="266"/>
      <c r="BT43" s="266"/>
      <c r="BU43" s="266"/>
      <c r="BV43" s="266"/>
      <c r="BW43" s="266"/>
      <c r="BX43" s="266"/>
      <c r="BY43" s="266"/>
      <c r="BZ43" s="266"/>
      <c r="CA43" s="266"/>
      <c r="CB43" s="266"/>
      <c r="CC43" s="266"/>
      <c r="CD43" s="266"/>
      <c r="CE43" s="266"/>
      <c r="CF43" s="266"/>
      <c r="CG43" s="266"/>
      <c r="CH43" s="266"/>
      <c r="CI43" s="266"/>
      <c r="CJ43" s="266"/>
      <c r="CK43" s="266"/>
      <c r="CL43" s="266"/>
      <c r="CM43" s="266"/>
      <c r="CN43" s="266"/>
      <c r="CO43" s="266"/>
      <c r="CP43" s="266"/>
      <c r="CQ43" s="266"/>
      <c r="CR43" s="266"/>
      <c r="CS43" s="266"/>
      <c r="CT43" s="266"/>
      <c r="CU43" s="266"/>
      <c r="CV43" s="266"/>
      <c r="CW43" s="266"/>
      <c r="CX43" s="266"/>
      <c r="CY43" s="266"/>
      <c r="CZ43" s="266"/>
      <c r="DA43" s="266"/>
      <c r="DB43" s="266"/>
      <c r="DC43" s="266"/>
      <c r="DD43" s="266"/>
      <c r="DE43" s="266"/>
      <c r="DF43" s="266"/>
      <c r="DG43" s="266"/>
      <c r="DH43" s="266"/>
      <c r="DI43" s="266"/>
      <c r="DJ43" s="266"/>
      <c r="DK43" s="266"/>
      <c r="DL43" s="266"/>
    </row>
    <row r="44" spans="15:116" ht="13.2" x14ac:dyDescent="0.2">
      <c r="DL44" s="266"/>
    </row>
    <row r="45" spans="15:116" ht="13.2" x14ac:dyDescent="0.2"/>
    <row r="46" spans="15:116" ht="13.2" x14ac:dyDescent="0.2">
      <c r="DA46" s="266"/>
      <c r="DB46" s="266"/>
      <c r="DC46" s="266"/>
      <c r="DD46" s="266"/>
      <c r="DE46" s="266"/>
      <c r="DF46" s="266"/>
      <c r="DG46" s="266"/>
      <c r="DH46" s="266"/>
      <c r="DI46" s="266"/>
      <c r="DJ46" s="266"/>
      <c r="DK46" s="266"/>
      <c r="DL46" s="266"/>
    </row>
    <row r="47" spans="15:116" ht="13.2" x14ac:dyDescent="0.2"/>
    <row r="48" spans="15:116" ht="13.2" x14ac:dyDescent="0.2"/>
    <row r="49" spans="104:116" ht="13.2" x14ac:dyDescent="0.2"/>
    <row r="50" spans="104:116" ht="13.2" x14ac:dyDescent="0.2">
      <c r="CZ50" s="266"/>
      <c r="DA50" s="266"/>
      <c r="DB50" s="266"/>
      <c r="DC50" s="266"/>
      <c r="DD50" s="266"/>
      <c r="DE50" s="266"/>
      <c r="DF50" s="266"/>
      <c r="DG50" s="266"/>
      <c r="DH50" s="266"/>
      <c r="DI50" s="266"/>
      <c r="DJ50" s="266"/>
      <c r="DK50" s="266"/>
      <c r="DL50" s="266"/>
    </row>
    <row r="51" spans="104:116" ht="13.2" x14ac:dyDescent="0.2"/>
    <row r="52" spans="104:116" ht="13.2" x14ac:dyDescent="0.2"/>
    <row r="53" spans="104:116" ht="13.2" x14ac:dyDescent="0.2">
      <c r="DL53" s="266"/>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6"/>
      <c r="DD67" s="266"/>
      <c r="DE67" s="266"/>
      <c r="DF67" s="266"/>
      <c r="DG67" s="266"/>
      <c r="DH67" s="266"/>
      <c r="DI67" s="266"/>
      <c r="DJ67" s="266"/>
      <c r="DK67" s="266"/>
      <c r="DL67" s="266"/>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ZI9pRA5RAp71DQZ/7tnXXXtOGmSSozj9RAjCO7sJB7bSyO+lYYfCLTF+uEPPfhQRuOvYMc9uPKd3Vi7A9D4HQ==" saltValue="zbIxOtDcUzElbLRvu9N/n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4140625" style="268" customWidth="1"/>
    <col min="37" max="44" width="17" style="268" customWidth="1"/>
    <col min="45" max="45" width="6.109375" style="275" customWidth="1"/>
    <col min="46" max="46" width="3" style="273" customWidth="1"/>
    <col min="47" max="47" width="19.109375" style="268" hidden="1" customWidth="1"/>
    <col min="48" max="52" width="12.6640625" style="268" hidden="1" customWidth="1"/>
    <col min="53" max="16384" width="8.6640625" style="268" hidden="1"/>
  </cols>
  <sheetData>
    <row r="1" spans="1:46" ht="13.2" x14ac:dyDescent="0.2">
      <c r="AS1" s="269"/>
      <c r="AT1" s="269"/>
    </row>
    <row r="2" spans="1:46" ht="13.2" x14ac:dyDescent="0.2">
      <c r="AS2" s="269"/>
      <c r="AT2" s="269"/>
    </row>
    <row r="3" spans="1:46" ht="13.2" x14ac:dyDescent="0.2">
      <c r="AS3" s="269"/>
      <c r="AT3" s="269"/>
    </row>
    <row r="4" spans="1:46" ht="13.2" x14ac:dyDescent="0.2">
      <c r="AS4" s="269"/>
      <c r="AT4" s="269"/>
    </row>
    <row r="5" spans="1:46" ht="16.2" x14ac:dyDescent="0.2">
      <c r="A5" s="270" t="s">
        <v>494</v>
      </c>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1"/>
      <c r="AL5" s="271"/>
      <c r="AM5" s="271"/>
      <c r="AN5" s="271"/>
      <c r="AO5" s="271"/>
      <c r="AP5" s="271"/>
      <c r="AQ5" s="271"/>
      <c r="AR5" s="271"/>
      <c r="AS5" s="272"/>
    </row>
    <row r="6" spans="1:46" ht="13.2" x14ac:dyDescent="0.2">
      <c r="A6" s="273"/>
      <c r="B6" s="269"/>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74" t="s">
        <v>495</v>
      </c>
      <c r="AL6" s="274"/>
      <c r="AM6" s="274"/>
      <c r="AN6" s="274"/>
      <c r="AO6" s="269"/>
      <c r="AP6" s="269"/>
      <c r="AQ6" s="269"/>
      <c r="AR6" s="269"/>
    </row>
    <row r="7" spans="1:46" ht="13.2" x14ac:dyDescent="0.2">
      <c r="A7" s="273"/>
      <c r="B7" s="269"/>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69"/>
      <c r="AD7" s="269"/>
      <c r="AE7" s="269"/>
      <c r="AF7" s="269"/>
      <c r="AG7" s="269"/>
      <c r="AH7" s="269"/>
      <c r="AI7" s="269"/>
      <c r="AJ7" s="269"/>
      <c r="AK7" s="276"/>
      <c r="AL7" s="277"/>
      <c r="AM7" s="277"/>
      <c r="AN7" s="278"/>
      <c r="AO7" s="1154" t="s">
        <v>496</v>
      </c>
      <c r="AP7" s="279"/>
      <c r="AQ7" s="280" t="s">
        <v>497</v>
      </c>
      <c r="AR7" s="281"/>
    </row>
    <row r="8" spans="1:46" ht="13.2" x14ac:dyDescent="0.2">
      <c r="A8" s="273"/>
      <c r="B8" s="269"/>
      <c r="C8" s="269"/>
      <c r="D8" s="269"/>
      <c r="E8" s="269"/>
      <c r="F8" s="269"/>
      <c r="G8" s="269"/>
      <c r="H8" s="269"/>
      <c r="I8" s="269"/>
      <c r="J8" s="269"/>
      <c r="K8" s="269"/>
      <c r="L8" s="269"/>
      <c r="M8" s="269"/>
      <c r="N8" s="269"/>
      <c r="O8" s="269"/>
      <c r="P8" s="269"/>
      <c r="Q8" s="269"/>
      <c r="R8" s="269"/>
      <c r="S8" s="269"/>
      <c r="T8" s="269"/>
      <c r="U8" s="269"/>
      <c r="V8" s="269"/>
      <c r="W8" s="269"/>
      <c r="X8" s="269"/>
      <c r="Y8" s="269"/>
      <c r="Z8" s="269"/>
      <c r="AA8" s="269"/>
      <c r="AB8" s="269"/>
      <c r="AC8" s="269"/>
      <c r="AD8" s="269"/>
      <c r="AE8" s="269"/>
      <c r="AF8" s="269"/>
      <c r="AG8" s="269"/>
      <c r="AH8" s="269"/>
      <c r="AI8" s="269"/>
      <c r="AJ8" s="269"/>
      <c r="AK8" s="282"/>
      <c r="AL8" s="283"/>
      <c r="AM8" s="283"/>
      <c r="AN8" s="284"/>
      <c r="AO8" s="1155"/>
      <c r="AP8" s="285" t="s">
        <v>498</v>
      </c>
      <c r="AQ8" s="286" t="s">
        <v>499</v>
      </c>
      <c r="AR8" s="287" t="s">
        <v>500</v>
      </c>
    </row>
    <row r="9" spans="1:46" ht="13.2" x14ac:dyDescent="0.2">
      <c r="A9" s="273"/>
      <c r="B9" s="269"/>
      <c r="C9" s="269"/>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269"/>
      <c r="AE9" s="269"/>
      <c r="AF9" s="269"/>
      <c r="AG9" s="269"/>
      <c r="AH9" s="269"/>
      <c r="AI9" s="269"/>
      <c r="AJ9" s="269"/>
      <c r="AK9" s="1168" t="s">
        <v>501</v>
      </c>
      <c r="AL9" s="1169"/>
      <c r="AM9" s="1169"/>
      <c r="AN9" s="1170"/>
      <c r="AO9" s="288">
        <v>299301</v>
      </c>
      <c r="AP9" s="288">
        <v>320451</v>
      </c>
      <c r="AQ9" s="289">
        <v>216903</v>
      </c>
      <c r="AR9" s="290">
        <v>47.7</v>
      </c>
    </row>
    <row r="10" spans="1:46" ht="13.2" x14ac:dyDescent="0.2">
      <c r="A10" s="273"/>
      <c r="B10" s="269"/>
      <c r="C10" s="269"/>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269"/>
      <c r="AE10" s="269"/>
      <c r="AF10" s="269"/>
      <c r="AG10" s="269"/>
      <c r="AH10" s="269"/>
      <c r="AI10" s="269"/>
      <c r="AJ10" s="269"/>
      <c r="AK10" s="1168" t="s">
        <v>502</v>
      </c>
      <c r="AL10" s="1169"/>
      <c r="AM10" s="1169"/>
      <c r="AN10" s="1170"/>
      <c r="AO10" s="291">
        <v>55072</v>
      </c>
      <c r="AP10" s="291">
        <v>58964</v>
      </c>
      <c r="AQ10" s="292">
        <v>28917</v>
      </c>
      <c r="AR10" s="293">
        <v>103.9</v>
      </c>
    </row>
    <row r="11" spans="1:46" ht="13.5" customHeight="1" x14ac:dyDescent="0.2">
      <c r="A11" s="273"/>
      <c r="B11" s="269"/>
      <c r="C11" s="269"/>
      <c r="D11" s="269"/>
      <c r="E11" s="269"/>
      <c r="F11" s="269"/>
      <c r="G11" s="269"/>
      <c r="H11" s="269"/>
      <c r="I11" s="269"/>
      <c r="J11" s="269"/>
      <c r="K11" s="269"/>
      <c r="L11" s="269"/>
      <c r="M11" s="269"/>
      <c r="N11" s="269"/>
      <c r="O11" s="269"/>
      <c r="P11" s="269"/>
      <c r="Q11" s="269"/>
      <c r="R11" s="269"/>
      <c r="S11" s="269"/>
      <c r="T11" s="269"/>
      <c r="U11" s="269"/>
      <c r="V11" s="269"/>
      <c r="W11" s="269"/>
      <c r="X11" s="269"/>
      <c r="Y11" s="269"/>
      <c r="Z11" s="269"/>
      <c r="AA11" s="269"/>
      <c r="AB11" s="269"/>
      <c r="AC11" s="269"/>
      <c r="AD11" s="269"/>
      <c r="AE11" s="269"/>
      <c r="AF11" s="269"/>
      <c r="AG11" s="269"/>
      <c r="AH11" s="269"/>
      <c r="AI11" s="269"/>
      <c r="AJ11" s="269"/>
      <c r="AK11" s="1168" t="s">
        <v>503</v>
      </c>
      <c r="AL11" s="1169"/>
      <c r="AM11" s="1169"/>
      <c r="AN11" s="1170"/>
      <c r="AO11" s="291">
        <v>66935</v>
      </c>
      <c r="AP11" s="291">
        <v>71665</v>
      </c>
      <c r="AQ11" s="292">
        <v>25458</v>
      </c>
      <c r="AR11" s="293">
        <v>181.5</v>
      </c>
    </row>
    <row r="12" spans="1:46" ht="13.5" customHeight="1" x14ac:dyDescent="0.2">
      <c r="A12" s="273"/>
      <c r="B12" s="269"/>
      <c r="C12" s="269"/>
      <c r="D12" s="269"/>
      <c r="E12" s="269"/>
      <c r="F12" s="269"/>
      <c r="G12" s="269"/>
      <c r="H12" s="269"/>
      <c r="I12" s="269"/>
      <c r="J12" s="269"/>
      <c r="K12" s="269"/>
      <c r="L12" s="269"/>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c r="AJ12" s="269"/>
      <c r="AK12" s="1168" t="s">
        <v>504</v>
      </c>
      <c r="AL12" s="1169"/>
      <c r="AM12" s="1169"/>
      <c r="AN12" s="1170"/>
      <c r="AO12" s="291" t="s">
        <v>505</v>
      </c>
      <c r="AP12" s="291" t="s">
        <v>505</v>
      </c>
      <c r="AQ12" s="292">
        <v>3963</v>
      </c>
      <c r="AR12" s="293" t="s">
        <v>505</v>
      </c>
    </row>
    <row r="13" spans="1:46" ht="13.5" customHeight="1" x14ac:dyDescent="0.2">
      <c r="A13" s="273"/>
      <c r="B13" s="269"/>
      <c r="C13" s="269"/>
      <c r="D13" s="269"/>
      <c r="E13" s="269"/>
      <c r="F13" s="269"/>
      <c r="G13" s="269"/>
      <c r="H13" s="269"/>
      <c r="I13" s="269"/>
      <c r="J13" s="269"/>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1168" t="s">
        <v>506</v>
      </c>
      <c r="AL13" s="1169"/>
      <c r="AM13" s="1169"/>
      <c r="AN13" s="1170"/>
      <c r="AO13" s="291" t="s">
        <v>505</v>
      </c>
      <c r="AP13" s="291" t="s">
        <v>505</v>
      </c>
      <c r="AQ13" s="292" t="s">
        <v>505</v>
      </c>
      <c r="AR13" s="293" t="s">
        <v>505</v>
      </c>
    </row>
    <row r="14" spans="1:46" ht="13.5" customHeight="1" x14ac:dyDescent="0.2">
      <c r="A14" s="273"/>
      <c r="B14" s="269"/>
      <c r="C14" s="269"/>
      <c r="D14" s="269"/>
      <c r="E14" s="269"/>
      <c r="F14" s="269"/>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1168" t="s">
        <v>507</v>
      </c>
      <c r="AL14" s="1169"/>
      <c r="AM14" s="1169"/>
      <c r="AN14" s="1170"/>
      <c r="AO14" s="291">
        <v>21319</v>
      </c>
      <c r="AP14" s="291">
        <v>22825</v>
      </c>
      <c r="AQ14" s="292">
        <v>8580</v>
      </c>
      <c r="AR14" s="293">
        <v>166</v>
      </c>
    </row>
    <row r="15" spans="1:46" ht="13.5" customHeight="1" x14ac:dyDescent="0.2">
      <c r="A15" s="273"/>
      <c r="B15" s="269"/>
      <c r="C15" s="269"/>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1168" t="s">
        <v>508</v>
      </c>
      <c r="AL15" s="1169"/>
      <c r="AM15" s="1169"/>
      <c r="AN15" s="1170"/>
      <c r="AO15" s="291">
        <v>7757</v>
      </c>
      <c r="AP15" s="291">
        <v>8305</v>
      </c>
      <c r="AQ15" s="292">
        <v>5076</v>
      </c>
      <c r="AR15" s="293">
        <v>63.6</v>
      </c>
    </row>
    <row r="16" spans="1:46" ht="13.2" x14ac:dyDescent="0.2">
      <c r="A16" s="273"/>
      <c r="B16" s="269"/>
      <c r="C16" s="269"/>
      <c r="D16" s="269"/>
      <c r="E16" s="269"/>
      <c r="F16" s="269"/>
      <c r="G16" s="269"/>
      <c r="H16" s="269"/>
      <c r="I16" s="269"/>
      <c r="J16" s="269"/>
      <c r="K16" s="269"/>
      <c r="L16" s="269"/>
      <c r="M16" s="269"/>
      <c r="N16" s="269"/>
      <c r="O16" s="269"/>
      <c r="P16" s="269"/>
      <c r="Q16" s="269"/>
      <c r="R16" s="269"/>
      <c r="S16" s="269"/>
      <c r="T16" s="269"/>
      <c r="U16" s="269"/>
      <c r="V16" s="269"/>
      <c r="W16" s="269"/>
      <c r="X16" s="269"/>
      <c r="Y16" s="269"/>
      <c r="Z16" s="269"/>
      <c r="AA16" s="269"/>
      <c r="AB16" s="269"/>
      <c r="AC16" s="269"/>
      <c r="AD16" s="269"/>
      <c r="AE16" s="269"/>
      <c r="AF16" s="269"/>
      <c r="AG16" s="269"/>
      <c r="AH16" s="269"/>
      <c r="AI16" s="269"/>
      <c r="AJ16" s="269"/>
      <c r="AK16" s="1171" t="s">
        <v>509</v>
      </c>
      <c r="AL16" s="1172"/>
      <c r="AM16" s="1172"/>
      <c r="AN16" s="1173"/>
      <c r="AO16" s="291">
        <v>-29707</v>
      </c>
      <c r="AP16" s="291">
        <v>-31806</v>
      </c>
      <c r="AQ16" s="292">
        <v>-20614</v>
      </c>
      <c r="AR16" s="293">
        <v>54.3</v>
      </c>
    </row>
    <row r="17" spans="1:46" ht="13.2" x14ac:dyDescent="0.2">
      <c r="A17" s="273"/>
      <c r="B17" s="269"/>
      <c r="C17" s="269"/>
      <c r="D17" s="269"/>
      <c r="E17" s="269"/>
      <c r="F17" s="269"/>
      <c r="G17" s="269"/>
      <c r="H17" s="269"/>
      <c r="I17" s="269"/>
      <c r="J17" s="269"/>
      <c r="K17" s="269"/>
      <c r="L17" s="269"/>
      <c r="M17" s="269"/>
      <c r="N17" s="269"/>
      <c r="O17" s="269"/>
      <c r="P17" s="269"/>
      <c r="Q17" s="269"/>
      <c r="R17" s="269"/>
      <c r="S17" s="269"/>
      <c r="T17" s="269"/>
      <c r="U17" s="269"/>
      <c r="V17" s="269"/>
      <c r="W17" s="269"/>
      <c r="X17" s="269"/>
      <c r="Y17" s="269"/>
      <c r="Z17" s="269"/>
      <c r="AA17" s="269"/>
      <c r="AB17" s="269"/>
      <c r="AC17" s="269"/>
      <c r="AD17" s="269"/>
      <c r="AE17" s="269"/>
      <c r="AF17" s="269"/>
      <c r="AG17" s="269"/>
      <c r="AH17" s="269"/>
      <c r="AI17" s="269"/>
      <c r="AJ17" s="269"/>
      <c r="AK17" s="1171" t="s">
        <v>182</v>
      </c>
      <c r="AL17" s="1172"/>
      <c r="AM17" s="1172"/>
      <c r="AN17" s="1173"/>
      <c r="AO17" s="291">
        <v>420677</v>
      </c>
      <c r="AP17" s="291">
        <v>450404</v>
      </c>
      <c r="AQ17" s="292">
        <v>268284</v>
      </c>
      <c r="AR17" s="293">
        <v>67.900000000000006</v>
      </c>
    </row>
    <row r="18" spans="1:46" ht="13.2" x14ac:dyDescent="0.2">
      <c r="A18" s="273"/>
      <c r="B18" s="269"/>
      <c r="C18" s="269"/>
      <c r="D18" s="269"/>
      <c r="E18" s="269"/>
      <c r="F18" s="269"/>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94"/>
      <c r="AR18" s="294"/>
    </row>
    <row r="19" spans="1:46" ht="13.2" x14ac:dyDescent="0.2">
      <c r="A19" s="273"/>
      <c r="B19" s="269"/>
      <c r="C19" s="269"/>
      <c r="D19" s="269"/>
      <c r="E19" s="269"/>
      <c r="F19" s="269"/>
      <c r="G19" s="269"/>
      <c r="H19" s="269"/>
      <c r="I19" s="269"/>
      <c r="J19" s="269"/>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t="s">
        <v>510</v>
      </c>
      <c r="AL19" s="269"/>
      <c r="AM19" s="269"/>
      <c r="AN19" s="269"/>
      <c r="AO19" s="269"/>
      <c r="AP19" s="269"/>
      <c r="AQ19" s="269"/>
      <c r="AR19" s="269"/>
    </row>
    <row r="20" spans="1:46" ht="13.2" x14ac:dyDescent="0.2">
      <c r="A20" s="273"/>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95"/>
      <c r="AL20" s="296"/>
      <c r="AM20" s="296"/>
      <c r="AN20" s="297"/>
      <c r="AO20" s="298" t="s">
        <v>511</v>
      </c>
      <c r="AP20" s="299" t="s">
        <v>512</v>
      </c>
      <c r="AQ20" s="300" t="s">
        <v>513</v>
      </c>
      <c r="AR20" s="301"/>
    </row>
    <row r="21" spans="1:46" s="307" customFormat="1" ht="13.2" x14ac:dyDescent="0.2">
      <c r="A21" s="302"/>
      <c r="B21" s="274"/>
      <c r="C21" s="274"/>
      <c r="D21" s="274"/>
      <c r="E21" s="274"/>
      <c r="F21" s="274"/>
      <c r="G21" s="274"/>
      <c r="H21" s="274"/>
      <c r="I21" s="274"/>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1165" t="s">
        <v>514</v>
      </c>
      <c r="AL21" s="1166"/>
      <c r="AM21" s="1166"/>
      <c r="AN21" s="1167"/>
      <c r="AO21" s="303">
        <v>40.69</v>
      </c>
      <c r="AP21" s="304">
        <v>24.83</v>
      </c>
      <c r="AQ21" s="305">
        <v>15.86</v>
      </c>
      <c r="AR21" s="274"/>
      <c r="AS21" s="306"/>
      <c r="AT21" s="302"/>
    </row>
    <row r="22" spans="1:46" s="307" customFormat="1" ht="13.2" x14ac:dyDescent="0.2">
      <c r="A22" s="302"/>
      <c r="B22" s="274"/>
      <c r="C22" s="274"/>
      <c r="D22" s="274"/>
      <c r="E22" s="274"/>
      <c r="F22" s="274"/>
      <c r="G22" s="274"/>
      <c r="H22" s="274"/>
      <c r="I22" s="274"/>
      <c r="J22" s="274"/>
      <c r="K22" s="274"/>
      <c r="L22" s="274"/>
      <c r="M22" s="274"/>
      <c r="N22" s="274"/>
      <c r="O22" s="274"/>
      <c r="P22" s="274"/>
      <c r="Q22" s="274"/>
      <c r="R22" s="274"/>
      <c r="S22" s="274"/>
      <c r="T22" s="274"/>
      <c r="U22" s="274"/>
      <c r="V22" s="274"/>
      <c r="W22" s="274"/>
      <c r="X22" s="274"/>
      <c r="Y22" s="274"/>
      <c r="Z22" s="274"/>
      <c r="AA22" s="274"/>
      <c r="AB22" s="274"/>
      <c r="AC22" s="274"/>
      <c r="AD22" s="274"/>
      <c r="AE22" s="274"/>
      <c r="AF22" s="274"/>
      <c r="AG22" s="274"/>
      <c r="AH22" s="274"/>
      <c r="AI22" s="274"/>
      <c r="AJ22" s="274"/>
      <c r="AK22" s="1165" t="s">
        <v>515</v>
      </c>
      <c r="AL22" s="1166"/>
      <c r="AM22" s="1166"/>
      <c r="AN22" s="1167"/>
      <c r="AO22" s="308">
        <v>88.4</v>
      </c>
      <c r="AP22" s="309">
        <v>94</v>
      </c>
      <c r="AQ22" s="310">
        <v>-5.6</v>
      </c>
      <c r="AR22" s="294"/>
      <c r="AS22" s="306"/>
      <c r="AT22" s="302"/>
    </row>
    <row r="23" spans="1:46" s="307" customFormat="1" ht="13.2" x14ac:dyDescent="0.2">
      <c r="A23" s="302"/>
      <c r="B23" s="274"/>
      <c r="C23" s="274"/>
      <c r="D23" s="274"/>
      <c r="E23" s="274"/>
      <c r="F23" s="274"/>
      <c r="G23" s="274"/>
      <c r="H23" s="274"/>
      <c r="I23" s="274"/>
      <c r="J23" s="274"/>
      <c r="K23" s="274"/>
      <c r="L23" s="274"/>
      <c r="M23" s="274"/>
      <c r="N23" s="274"/>
      <c r="O23" s="274"/>
      <c r="P23" s="274"/>
      <c r="Q23" s="274"/>
      <c r="R23" s="274"/>
      <c r="S23" s="274"/>
      <c r="T23" s="274"/>
      <c r="U23" s="274"/>
      <c r="V23" s="274"/>
      <c r="W23" s="274"/>
      <c r="X23" s="274"/>
      <c r="Y23" s="274"/>
      <c r="Z23" s="274"/>
      <c r="AA23" s="274"/>
      <c r="AB23" s="274"/>
      <c r="AC23" s="274"/>
      <c r="AD23" s="274"/>
      <c r="AE23" s="274"/>
      <c r="AF23" s="274"/>
      <c r="AG23" s="274"/>
      <c r="AH23" s="274"/>
      <c r="AI23" s="274"/>
      <c r="AJ23" s="274"/>
      <c r="AK23" s="274"/>
      <c r="AL23" s="274"/>
      <c r="AM23" s="274"/>
      <c r="AN23" s="274"/>
      <c r="AO23" s="274"/>
      <c r="AP23" s="294"/>
      <c r="AQ23" s="294"/>
      <c r="AR23" s="294"/>
      <c r="AS23" s="306"/>
      <c r="AT23" s="302"/>
    </row>
    <row r="24" spans="1:46" s="307" customFormat="1" ht="13.2" x14ac:dyDescent="0.2">
      <c r="A24" s="302"/>
      <c r="B24" s="274"/>
      <c r="C24" s="274"/>
      <c r="D24" s="274"/>
      <c r="E24" s="274"/>
      <c r="F24" s="274"/>
      <c r="G24" s="274"/>
      <c r="H24" s="274"/>
      <c r="I24" s="274"/>
      <c r="J24" s="274"/>
      <c r="K24" s="274"/>
      <c r="L24" s="274"/>
      <c r="M24" s="274"/>
      <c r="N24" s="274"/>
      <c r="O24" s="274"/>
      <c r="P24" s="274"/>
      <c r="Q24" s="274"/>
      <c r="R24" s="274"/>
      <c r="S24" s="274"/>
      <c r="T24" s="274"/>
      <c r="U24" s="274"/>
      <c r="V24" s="274"/>
      <c r="W24" s="274"/>
      <c r="X24" s="274"/>
      <c r="Y24" s="274"/>
      <c r="Z24" s="274"/>
      <c r="AA24" s="274"/>
      <c r="AB24" s="274"/>
      <c r="AC24" s="274"/>
      <c r="AD24" s="274"/>
      <c r="AE24" s="274"/>
      <c r="AF24" s="274"/>
      <c r="AG24" s="274"/>
      <c r="AH24" s="274"/>
      <c r="AI24" s="274"/>
      <c r="AJ24" s="274"/>
      <c r="AK24" s="274"/>
      <c r="AL24" s="274"/>
      <c r="AM24" s="274"/>
      <c r="AN24" s="274"/>
      <c r="AO24" s="274"/>
      <c r="AP24" s="294"/>
      <c r="AQ24" s="294"/>
      <c r="AR24" s="294"/>
      <c r="AS24" s="306"/>
      <c r="AT24" s="302"/>
    </row>
    <row r="25" spans="1:46" s="307" customFormat="1" ht="13.2" x14ac:dyDescent="0.2">
      <c r="A25" s="311"/>
      <c r="B25" s="312"/>
      <c r="C25" s="312"/>
      <c r="D25" s="312"/>
      <c r="E25" s="312"/>
      <c r="F25" s="312"/>
      <c r="G25" s="312"/>
      <c r="H25" s="312"/>
      <c r="I25" s="312"/>
      <c r="J25" s="312"/>
      <c r="K25" s="312"/>
      <c r="L25" s="312"/>
      <c r="M25" s="312"/>
      <c r="N25" s="312"/>
      <c r="O25" s="312"/>
      <c r="P25" s="312"/>
      <c r="Q25" s="312"/>
      <c r="R25" s="312"/>
      <c r="S25" s="312"/>
      <c r="T25" s="312"/>
      <c r="U25" s="312"/>
      <c r="V25" s="312"/>
      <c r="W25" s="312"/>
      <c r="X25" s="312"/>
      <c r="Y25" s="312"/>
      <c r="Z25" s="312"/>
      <c r="AA25" s="312"/>
      <c r="AB25" s="312"/>
      <c r="AC25" s="312"/>
      <c r="AD25" s="312"/>
      <c r="AE25" s="312"/>
      <c r="AF25" s="312"/>
      <c r="AG25" s="312"/>
      <c r="AH25" s="312"/>
      <c r="AI25" s="312"/>
      <c r="AJ25" s="312"/>
      <c r="AK25" s="312"/>
      <c r="AL25" s="312"/>
      <c r="AM25" s="312"/>
      <c r="AN25" s="312"/>
      <c r="AO25" s="312"/>
      <c r="AP25" s="313"/>
      <c r="AQ25" s="313"/>
      <c r="AR25" s="313"/>
      <c r="AS25" s="314"/>
      <c r="AT25" s="302"/>
    </row>
    <row r="26" spans="1:46" s="307" customFormat="1" ht="13.2" x14ac:dyDescent="0.2">
      <c r="A26" s="274" t="s">
        <v>516</v>
      </c>
      <c r="B26" s="274"/>
      <c r="C26" s="274"/>
      <c r="D26" s="274"/>
      <c r="E26" s="274"/>
      <c r="F26" s="274"/>
      <c r="G26" s="274"/>
      <c r="H26" s="274"/>
      <c r="I26" s="274"/>
      <c r="J26" s="274"/>
      <c r="K26" s="274"/>
      <c r="L26" s="274"/>
      <c r="M26" s="274"/>
      <c r="N26" s="274"/>
      <c r="O26" s="274"/>
      <c r="P26" s="274"/>
      <c r="Q26" s="274"/>
      <c r="R26" s="274"/>
      <c r="S26" s="274"/>
      <c r="T26" s="274"/>
      <c r="U26" s="274"/>
      <c r="V26" s="274"/>
      <c r="W26" s="274"/>
      <c r="X26" s="274"/>
      <c r="Y26" s="274"/>
      <c r="Z26" s="274"/>
      <c r="AA26" s="274"/>
      <c r="AB26" s="274"/>
      <c r="AC26" s="274"/>
      <c r="AD26" s="274"/>
      <c r="AE26" s="274"/>
      <c r="AF26" s="274"/>
      <c r="AG26" s="274"/>
      <c r="AH26" s="274"/>
      <c r="AI26" s="274"/>
      <c r="AJ26" s="274"/>
      <c r="AK26" s="274"/>
      <c r="AL26" s="274"/>
      <c r="AM26" s="274"/>
      <c r="AN26" s="274"/>
      <c r="AO26" s="274"/>
      <c r="AP26" s="294"/>
      <c r="AQ26" s="294"/>
      <c r="AR26" s="294"/>
      <c r="AS26" s="274"/>
      <c r="AT26" s="274"/>
    </row>
    <row r="27" spans="1:46" ht="13.2" x14ac:dyDescent="0.2">
      <c r="A27" s="315" t="s">
        <v>517</v>
      </c>
      <c r="AO27" s="269"/>
      <c r="AP27" s="269"/>
      <c r="AQ27" s="269"/>
      <c r="AR27" s="269"/>
      <c r="AS27" s="269"/>
      <c r="AT27" s="269"/>
    </row>
    <row r="28" spans="1:46" ht="16.2" x14ac:dyDescent="0.2">
      <c r="A28" s="270" t="s">
        <v>518</v>
      </c>
      <c r="B28" s="271"/>
      <c r="C28" s="271"/>
      <c r="D28" s="271"/>
      <c r="E28" s="271"/>
      <c r="F28" s="271"/>
      <c r="G28" s="271"/>
      <c r="H28" s="271"/>
      <c r="I28" s="271"/>
      <c r="J28" s="271"/>
      <c r="K28" s="271"/>
      <c r="L28" s="271"/>
      <c r="M28" s="271"/>
      <c r="N28" s="271"/>
      <c r="O28" s="271"/>
      <c r="P28" s="271"/>
      <c r="Q28" s="271"/>
      <c r="R28" s="271"/>
      <c r="S28" s="271"/>
      <c r="T28" s="271"/>
      <c r="U28" s="271"/>
      <c r="V28" s="271"/>
      <c r="W28" s="271"/>
      <c r="X28" s="271"/>
      <c r="Y28" s="271"/>
      <c r="Z28" s="271"/>
      <c r="AA28" s="271"/>
      <c r="AB28" s="271"/>
      <c r="AC28" s="271"/>
      <c r="AD28" s="271"/>
      <c r="AE28" s="271"/>
      <c r="AF28" s="271"/>
      <c r="AG28" s="271"/>
      <c r="AH28" s="271"/>
      <c r="AI28" s="271"/>
      <c r="AJ28" s="271"/>
      <c r="AK28" s="271"/>
      <c r="AL28" s="271"/>
      <c r="AM28" s="271"/>
      <c r="AN28" s="271"/>
      <c r="AO28" s="271"/>
      <c r="AP28" s="271"/>
      <c r="AQ28" s="271"/>
      <c r="AR28" s="271"/>
      <c r="AS28" s="316"/>
    </row>
    <row r="29" spans="1:46" ht="13.2" x14ac:dyDescent="0.2">
      <c r="A29" s="273"/>
      <c r="B29" s="269"/>
      <c r="C29" s="269"/>
      <c r="D29" s="269"/>
      <c r="E29" s="269"/>
      <c r="F29" s="269"/>
      <c r="G29" s="269"/>
      <c r="H29" s="269"/>
      <c r="I29" s="269"/>
      <c r="J29" s="269"/>
      <c r="K29" s="269"/>
      <c r="L29" s="269"/>
      <c r="M29" s="269"/>
      <c r="N29" s="269"/>
      <c r="O29" s="269"/>
      <c r="P29" s="269"/>
      <c r="Q29" s="269"/>
      <c r="R29" s="269"/>
      <c r="S29" s="269"/>
      <c r="T29" s="269"/>
      <c r="U29" s="269"/>
      <c r="V29" s="269"/>
      <c r="W29" s="269"/>
      <c r="X29" s="269"/>
      <c r="Y29" s="269"/>
      <c r="Z29" s="269"/>
      <c r="AA29" s="269"/>
      <c r="AB29" s="269"/>
      <c r="AC29" s="269"/>
      <c r="AD29" s="269"/>
      <c r="AE29" s="269"/>
      <c r="AF29" s="269"/>
      <c r="AG29" s="269"/>
      <c r="AH29" s="269"/>
      <c r="AI29" s="269"/>
      <c r="AJ29" s="269"/>
      <c r="AK29" s="274" t="s">
        <v>519</v>
      </c>
      <c r="AL29" s="274"/>
      <c r="AM29" s="274"/>
      <c r="AN29" s="274"/>
      <c r="AO29" s="269"/>
      <c r="AP29" s="269"/>
      <c r="AQ29" s="269"/>
      <c r="AR29" s="269"/>
      <c r="AS29" s="317"/>
    </row>
    <row r="30" spans="1:46" ht="13.2" x14ac:dyDescent="0.2">
      <c r="A30" s="273"/>
      <c r="B30" s="269"/>
      <c r="C30" s="269"/>
      <c r="D30" s="269"/>
      <c r="E30" s="269"/>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76"/>
      <c r="AL30" s="277"/>
      <c r="AM30" s="277"/>
      <c r="AN30" s="278"/>
      <c r="AO30" s="1154" t="s">
        <v>496</v>
      </c>
      <c r="AP30" s="279"/>
      <c r="AQ30" s="280" t="s">
        <v>497</v>
      </c>
      <c r="AR30" s="281"/>
    </row>
    <row r="31" spans="1:46" ht="13.2" x14ac:dyDescent="0.2">
      <c r="A31" s="273"/>
      <c r="B31" s="269"/>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82"/>
      <c r="AL31" s="283"/>
      <c r="AM31" s="283"/>
      <c r="AN31" s="284"/>
      <c r="AO31" s="1155"/>
      <c r="AP31" s="285" t="s">
        <v>498</v>
      </c>
      <c r="AQ31" s="286" t="s">
        <v>499</v>
      </c>
      <c r="AR31" s="287" t="s">
        <v>500</v>
      </c>
    </row>
    <row r="32" spans="1:46" ht="27" customHeight="1" x14ac:dyDescent="0.2">
      <c r="A32" s="273"/>
      <c r="B32" s="269"/>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1156" t="s">
        <v>520</v>
      </c>
      <c r="AL32" s="1157"/>
      <c r="AM32" s="1157"/>
      <c r="AN32" s="1158"/>
      <c r="AO32" s="318">
        <v>192269</v>
      </c>
      <c r="AP32" s="318">
        <v>205855</v>
      </c>
      <c r="AQ32" s="319">
        <v>153879</v>
      </c>
      <c r="AR32" s="320">
        <v>33.799999999999997</v>
      </c>
    </row>
    <row r="33" spans="1:46" ht="13.5" customHeight="1" x14ac:dyDescent="0.2">
      <c r="A33" s="273"/>
      <c r="B33" s="269"/>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1156" t="s">
        <v>521</v>
      </c>
      <c r="AL33" s="1157"/>
      <c r="AM33" s="1157"/>
      <c r="AN33" s="1158"/>
      <c r="AO33" s="318" t="s">
        <v>505</v>
      </c>
      <c r="AP33" s="318" t="s">
        <v>505</v>
      </c>
      <c r="AQ33" s="319" t="s">
        <v>505</v>
      </c>
      <c r="AR33" s="320" t="s">
        <v>505</v>
      </c>
    </row>
    <row r="34" spans="1:46" ht="27" customHeight="1" x14ac:dyDescent="0.2">
      <c r="A34" s="273"/>
      <c r="B34" s="269"/>
      <c r="C34" s="269"/>
      <c r="D34" s="269"/>
      <c r="E34" s="269"/>
      <c r="F34" s="269"/>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1156" t="s">
        <v>522</v>
      </c>
      <c r="AL34" s="1157"/>
      <c r="AM34" s="1157"/>
      <c r="AN34" s="1158"/>
      <c r="AO34" s="318" t="s">
        <v>505</v>
      </c>
      <c r="AP34" s="318" t="s">
        <v>505</v>
      </c>
      <c r="AQ34" s="319" t="s">
        <v>505</v>
      </c>
      <c r="AR34" s="320" t="s">
        <v>505</v>
      </c>
    </row>
    <row r="35" spans="1:46" ht="27" customHeight="1" x14ac:dyDescent="0.2">
      <c r="A35" s="273"/>
      <c r="B35" s="269"/>
      <c r="C35" s="269"/>
      <c r="D35" s="269"/>
      <c r="E35" s="269"/>
      <c r="F35" s="269"/>
      <c r="G35" s="269"/>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1156" t="s">
        <v>523</v>
      </c>
      <c r="AL35" s="1157"/>
      <c r="AM35" s="1157"/>
      <c r="AN35" s="1158"/>
      <c r="AO35" s="318">
        <v>20742</v>
      </c>
      <c r="AP35" s="318">
        <v>22208</v>
      </c>
      <c r="AQ35" s="319">
        <v>28293</v>
      </c>
      <c r="AR35" s="320">
        <v>-21.5</v>
      </c>
    </row>
    <row r="36" spans="1:46" ht="27" customHeight="1" x14ac:dyDescent="0.2">
      <c r="A36" s="273"/>
      <c r="B36" s="269"/>
      <c r="C36" s="269"/>
      <c r="D36" s="269"/>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1156" t="s">
        <v>524</v>
      </c>
      <c r="AL36" s="1157"/>
      <c r="AM36" s="1157"/>
      <c r="AN36" s="1158"/>
      <c r="AO36" s="318">
        <v>36919</v>
      </c>
      <c r="AP36" s="318">
        <v>39528</v>
      </c>
      <c r="AQ36" s="319">
        <v>5342</v>
      </c>
      <c r="AR36" s="320">
        <v>639.9</v>
      </c>
    </row>
    <row r="37" spans="1:46" ht="13.5" customHeight="1" x14ac:dyDescent="0.2">
      <c r="A37" s="273"/>
      <c r="B37" s="269"/>
      <c r="C37" s="269"/>
      <c r="D37" s="269"/>
      <c r="E37" s="269"/>
      <c r="F37" s="269"/>
      <c r="G37" s="269"/>
      <c r="H37" s="269"/>
      <c r="I37" s="269"/>
      <c r="J37" s="269"/>
      <c r="K37" s="269"/>
      <c r="L37" s="269"/>
      <c r="M37" s="269"/>
      <c r="N37" s="269"/>
      <c r="O37" s="269"/>
      <c r="P37" s="269"/>
      <c r="Q37" s="269"/>
      <c r="R37" s="269"/>
      <c r="S37" s="269"/>
      <c r="T37" s="269"/>
      <c r="U37" s="269"/>
      <c r="V37" s="269"/>
      <c r="W37" s="269"/>
      <c r="X37" s="269"/>
      <c r="Y37" s="269"/>
      <c r="Z37" s="269"/>
      <c r="AA37" s="269"/>
      <c r="AB37" s="269"/>
      <c r="AC37" s="269"/>
      <c r="AD37" s="269"/>
      <c r="AE37" s="269"/>
      <c r="AF37" s="269"/>
      <c r="AG37" s="269"/>
      <c r="AH37" s="269"/>
      <c r="AI37" s="269"/>
      <c r="AJ37" s="269"/>
      <c r="AK37" s="1156" t="s">
        <v>525</v>
      </c>
      <c r="AL37" s="1157"/>
      <c r="AM37" s="1157"/>
      <c r="AN37" s="1158"/>
      <c r="AO37" s="318" t="s">
        <v>505</v>
      </c>
      <c r="AP37" s="318" t="s">
        <v>505</v>
      </c>
      <c r="AQ37" s="319">
        <v>1875</v>
      </c>
      <c r="AR37" s="320" t="s">
        <v>505</v>
      </c>
    </row>
    <row r="38" spans="1:46" ht="27" customHeight="1" x14ac:dyDescent="0.2">
      <c r="A38" s="273"/>
      <c r="B38" s="269"/>
      <c r="C38" s="269"/>
      <c r="D38" s="269"/>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c r="AC38" s="269"/>
      <c r="AD38" s="269"/>
      <c r="AE38" s="269"/>
      <c r="AF38" s="269"/>
      <c r="AG38" s="269"/>
      <c r="AH38" s="269"/>
      <c r="AI38" s="269"/>
      <c r="AJ38" s="269"/>
      <c r="AK38" s="1159" t="s">
        <v>526</v>
      </c>
      <c r="AL38" s="1160"/>
      <c r="AM38" s="1160"/>
      <c r="AN38" s="1161"/>
      <c r="AO38" s="321" t="s">
        <v>505</v>
      </c>
      <c r="AP38" s="321" t="s">
        <v>505</v>
      </c>
      <c r="AQ38" s="322">
        <v>54</v>
      </c>
      <c r="AR38" s="310" t="s">
        <v>505</v>
      </c>
      <c r="AS38" s="317"/>
    </row>
    <row r="39" spans="1:46" ht="13.2" x14ac:dyDescent="0.2">
      <c r="A39" s="273"/>
      <c r="B39" s="269"/>
      <c r="C39" s="269"/>
      <c r="D39" s="269"/>
      <c r="E39" s="269"/>
      <c r="F39" s="269"/>
      <c r="G39" s="269"/>
      <c r="H39" s="269"/>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c r="AH39" s="269"/>
      <c r="AI39" s="269"/>
      <c r="AJ39" s="269"/>
      <c r="AK39" s="1159" t="s">
        <v>527</v>
      </c>
      <c r="AL39" s="1160"/>
      <c r="AM39" s="1160"/>
      <c r="AN39" s="1161"/>
      <c r="AO39" s="318">
        <v>-12161</v>
      </c>
      <c r="AP39" s="318">
        <v>-13020</v>
      </c>
      <c r="AQ39" s="319">
        <v>-7130</v>
      </c>
      <c r="AR39" s="320">
        <v>82.6</v>
      </c>
      <c r="AS39" s="317"/>
    </row>
    <row r="40" spans="1:46" ht="27" customHeight="1" x14ac:dyDescent="0.2">
      <c r="A40" s="273"/>
      <c r="B40" s="269"/>
      <c r="C40" s="269"/>
      <c r="D40" s="269"/>
      <c r="E40" s="269"/>
      <c r="F40" s="269"/>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69"/>
      <c r="AJ40" s="269"/>
      <c r="AK40" s="1156" t="s">
        <v>528</v>
      </c>
      <c r="AL40" s="1157"/>
      <c r="AM40" s="1157"/>
      <c r="AN40" s="1158"/>
      <c r="AO40" s="318">
        <v>-180976</v>
      </c>
      <c r="AP40" s="318">
        <v>-193764</v>
      </c>
      <c r="AQ40" s="319">
        <v>-136382</v>
      </c>
      <c r="AR40" s="320">
        <v>42.1</v>
      </c>
      <c r="AS40" s="317"/>
    </row>
    <row r="41" spans="1:46" ht="13.2" x14ac:dyDescent="0.2">
      <c r="A41" s="273"/>
      <c r="B41" s="269"/>
      <c r="C41" s="269"/>
      <c r="D41" s="269"/>
      <c r="E41" s="269"/>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269"/>
      <c r="AD41" s="269"/>
      <c r="AE41" s="269"/>
      <c r="AF41" s="269"/>
      <c r="AG41" s="269"/>
      <c r="AH41" s="269"/>
      <c r="AI41" s="269"/>
      <c r="AJ41" s="269"/>
      <c r="AK41" s="1162" t="s">
        <v>296</v>
      </c>
      <c r="AL41" s="1163"/>
      <c r="AM41" s="1163"/>
      <c r="AN41" s="1164"/>
      <c r="AO41" s="318">
        <v>56793</v>
      </c>
      <c r="AP41" s="318">
        <v>60806</v>
      </c>
      <c r="AQ41" s="319">
        <v>45930</v>
      </c>
      <c r="AR41" s="320">
        <v>32.4</v>
      </c>
      <c r="AS41" s="317"/>
    </row>
    <row r="42" spans="1:46" ht="13.2" x14ac:dyDescent="0.2">
      <c r="A42" s="273"/>
      <c r="B42" s="269"/>
      <c r="C42" s="269"/>
      <c r="D42" s="269"/>
      <c r="E42" s="269"/>
      <c r="F42" s="269"/>
      <c r="G42" s="269"/>
      <c r="H42" s="269"/>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c r="AH42" s="269"/>
      <c r="AI42" s="269"/>
      <c r="AJ42" s="269"/>
      <c r="AK42" s="323" t="s">
        <v>529</v>
      </c>
      <c r="AL42" s="269"/>
      <c r="AM42" s="269"/>
      <c r="AN42" s="269"/>
      <c r="AO42" s="269"/>
      <c r="AP42" s="269"/>
      <c r="AQ42" s="294"/>
      <c r="AR42" s="294"/>
      <c r="AS42" s="317"/>
    </row>
    <row r="43" spans="1:46" ht="13.2" x14ac:dyDescent="0.2">
      <c r="A43" s="273"/>
      <c r="B43" s="269"/>
      <c r="C43" s="269"/>
      <c r="D43" s="269"/>
      <c r="E43" s="269"/>
      <c r="F43" s="269"/>
      <c r="G43" s="269"/>
      <c r="H43" s="269"/>
      <c r="I43" s="269"/>
      <c r="J43" s="269"/>
      <c r="K43" s="269"/>
      <c r="L43" s="269"/>
      <c r="M43" s="269"/>
      <c r="N43" s="269"/>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324"/>
      <c r="AQ43" s="294"/>
      <c r="AR43" s="269"/>
      <c r="AS43" s="317"/>
    </row>
    <row r="44" spans="1:46" ht="13.2" x14ac:dyDescent="0.2">
      <c r="A44" s="273"/>
      <c r="B44" s="269"/>
      <c r="C44" s="269"/>
      <c r="D44" s="269"/>
      <c r="E44" s="269"/>
      <c r="F44" s="269"/>
      <c r="G44" s="269"/>
      <c r="H44" s="269"/>
      <c r="I44" s="269"/>
      <c r="J44" s="269"/>
      <c r="K44" s="269"/>
      <c r="L44" s="269"/>
      <c r="M44" s="269"/>
      <c r="N44" s="269"/>
      <c r="O44" s="269"/>
      <c r="P44" s="269"/>
      <c r="Q44" s="269"/>
      <c r="R44" s="269"/>
      <c r="S44" s="269"/>
      <c r="T44" s="269"/>
      <c r="U44" s="269"/>
      <c r="V44" s="269"/>
      <c r="W44" s="269"/>
      <c r="X44" s="269"/>
      <c r="Y44" s="269"/>
      <c r="Z44" s="269"/>
      <c r="AA44" s="269"/>
      <c r="AB44" s="269"/>
      <c r="AC44" s="269"/>
      <c r="AD44" s="269"/>
      <c r="AE44" s="269"/>
      <c r="AF44" s="269"/>
      <c r="AG44" s="269"/>
      <c r="AH44" s="269"/>
      <c r="AI44" s="269"/>
      <c r="AJ44" s="269"/>
      <c r="AK44" s="269"/>
      <c r="AL44" s="269"/>
      <c r="AM44" s="269"/>
      <c r="AN44" s="269"/>
      <c r="AO44" s="269"/>
      <c r="AP44" s="269"/>
      <c r="AQ44" s="294"/>
      <c r="AR44" s="269"/>
    </row>
    <row r="45" spans="1:46" ht="13.2" x14ac:dyDescent="0.2">
      <c r="A45" s="271"/>
      <c r="B45" s="271"/>
      <c r="C45" s="271"/>
      <c r="D45" s="271"/>
      <c r="E45" s="271"/>
      <c r="F45" s="271"/>
      <c r="G45" s="271"/>
      <c r="H45" s="271"/>
      <c r="I45" s="271"/>
      <c r="J45" s="271"/>
      <c r="K45" s="271"/>
      <c r="L45" s="271"/>
      <c r="M45" s="271"/>
      <c r="N45" s="271"/>
      <c r="O45" s="271"/>
      <c r="P45" s="271"/>
      <c r="Q45" s="271"/>
      <c r="R45" s="271"/>
      <c r="S45" s="271"/>
      <c r="T45" s="271"/>
      <c r="U45" s="271"/>
      <c r="V45" s="271"/>
      <c r="W45" s="271"/>
      <c r="X45" s="271"/>
      <c r="Y45" s="271"/>
      <c r="Z45" s="271"/>
      <c r="AA45" s="271"/>
      <c r="AB45" s="271"/>
      <c r="AC45" s="271"/>
      <c r="AD45" s="271"/>
      <c r="AE45" s="271"/>
      <c r="AF45" s="271"/>
      <c r="AG45" s="271"/>
      <c r="AH45" s="271"/>
      <c r="AI45" s="271"/>
      <c r="AJ45" s="271"/>
      <c r="AK45" s="271"/>
      <c r="AL45" s="271"/>
      <c r="AM45" s="271"/>
      <c r="AN45" s="271"/>
      <c r="AO45" s="271"/>
      <c r="AP45" s="271"/>
      <c r="AQ45" s="325"/>
      <c r="AR45" s="271"/>
      <c r="AS45" s="271"/>
      <c r="AT45" s="269"/>
    </row>
    <row r="46" spans="1:46" ht="13.2" x14ac:dyDescent="0.2">
      <c r="A46" s="326"/>
      <c r="B46" s="326"/>
      <c r="C46" s="326"/>
      <c r="D46" s="326"/>
      <c r="E46" s="326"/>
      <c r="F46" s="326"/>
      <c r="G46" s="326"/>
      <c r="H46" s="326"/>
      <c r="I46" s="326"/>
      <c r="J46" s="326"/>
      <c r="K46" s="326"/>
      <c r="L46" s="326"/>
      <c r="M46" s="326"/>
      <c r="N46" s="326"/>
      <c r="O46" s="326"/>
      <c r="P46" s="326"/>
      <c r="Q46" s="326"/>
      <c r="R46" s="326"/>
      <c r="S46" s="326"/>
      <c r="T46" s="326"/>
      <c r="U46" s="326"/>
      <c r="V46" s="326"/>
      <c r="W46" s="326"/>
      <c r="X46" s="326"/>
      <c r="Y46" s="326"/>
      <c r="Z46" s="326"/>
      <c r="AA46" s="326"/>
      <c r="AB46" s="326"/>
      <c r="AC46" s="326"/>
      <c r="AD46" s="326"/>
      <c r="AE46" s="326"/>
      <c r="AF46" s="326"/>
      <c r="AG46" s="326"/>
      <c r="AH46" s="326"/>
      <c r="AI46" s="326"/>
      <c r="AJ46" s="326"/>
      <c r="AK46" s="326"/>
      <c r="AL46" s="326"/>
      <c r="AM46" s="326"/>
      <c r="AN46" s="326"/>
      <c r="AO46" s="326"/>
      <c r="AP46" s="326"/>
      <c r="AQ46" s="326"/>
      <c r="AR46" s="326"/>
      <c r="AS46" s="326"/>
      <c r="AT46" s="269"/>
    </row>
    <row r="47" spans="1:46" ht="17.25" customHeight="1" x14ac:dyDescent="0.2">
      <c r="A47" s="327" t="s">
        <v>530</v>
      </c>
      <c r="B47" s="269"/>
      <c r="C47" s="269"/>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69"/>
      <c r="AJ47" s="269"/>
      <c r="AK47" s="269"/>
      <c r="AL47" s="269"/>
      <c r="AM47" s="269"/>
      <c r="AN47" s="269"/>
      <c r="AO47" s="269"/>
      <c r="AP47" s="269"/>
      <c r="AQ47" s="269"/>
      <c r="AR47" s="269"/>
    </row>
    <row r="48" spans="1:46" ht="13.2" x14ac:dyDescent="0.2">
      <c r="A48" s="273"/>
      <c r="B48" s="269"/>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328" t="s">
        <v>531</v>
      </c>
      <c r="AL48" s="328"/>
      <c r="AM48" s="328"/>
      <c r="AN48" s="328"/>
      <c r="AO48" s="328"/>
      <c r="AP48" s="328"/>
      <c r="AQ48" s="329"/>
      <c r="AR48" s="328"/>
    </row>
    <row r="49" spans="1:44" ht="13.5" customHeight="1" x14ac:dyDescent="0.2">
      <c r="A49" s="273"/>
      <c r="B49" s="269"/>
      <c r="C49" s="269"/>
      <c r="D49" s="269"/>
      <c r="E49" s="269"/>
      <c r="F49" s="269"/>
      <c r="G49" s="269"/>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330"/>
      <c r="AL49" s="331"/>
      <c r="AM49" s="1149" t="s">
        <v>496</v>
      </c>
      <c r="AN49" s="1151" t="s">
        <v>532</v>
      </c>
      <c r="AO49" s="1152"/>
      <c r="AP49" s="1152"/>
      <c r="AQ49" s="1152"/>
      <c r="AR49" s="1153"/>
    </row>
    <row r="50" spans="1:44" ht="13.2" x14ac:dyDescent="0.2">
      <c r="A50" s="273"/>
      <c r="B50" s="269"/>
      <c r="C50" s="269"/>
      <c r="D50" s="269"/>
      <c r="E50" s="269"/>
      <c r="F50" s="269"/>
      <c r="G50" s="269"/>
      <c r="H50" s="269"/>
      <c r="I50" s="269"/>
      <c r="J50" s="269"/>
      <c r="K50" s="269"/>
      <c r="L50" s="269"/>
      <c r="M50" s="269"/>
      <c r="N50" s="269"/>
      <c r="O50" s="269"/>
      <c r="P50" s="269"/>
      <c r="Q50" s="269"/>
      <c r="R50" s="269"/>
      <c r="S50" s="269"/>
      <c r="T50" s="269"/>
      <c r="U50" s="269"/>
      <c r="V50" s="269"/>
      <c r="W50" s="269"/>
      <c r="X50" s="269"/>
      <c r="Y50" s="269"/>
      <c r="Z50" s="269"/>
      <c r="AA50" s="269"/>
      <c r="AB50" s="269"/>
      <c r="AC50" s="269"/>
      <c r="AD50" s="269"/>
      <c r="AE50" s="269"/>
      <c r="AF50" s="269"/>
      <c r="AG50" s="269"/>
      <c r="AH50" s="269"/>
      <c r="AI50" s="269"/>
      <c r="AJ50" s="269"/>
      <c r="AK50" s="332"/>
      <c r="AL50" s="333"/>
      <c r="AM50" s="1150"/>
      <c r="AN50" s="334" t="s">
        <v>533</v>
      </c>
      <c r="AO50" s="335" t="s">
        <v>534</v>
      </c>
      <c r="AP50" s="336" t="s">
        <v>535</v>
      </c>
      <c r="AQ50" s="337" t="s">
        <v>536</v>
      </c>
      <c r="AR50" s="338" t="s">
        <v>537</v>
      </c>
    </row>
    <row r="51" spans="1:44" ht="13.2" x14ac:dyDescent="0.2">
      <c r="A51" s="273"/>
      <c r="B51" s="269"/>
      <c r="C51" s="269"/>
      <c r="D51" s="269"/>
      <c r="E51" s="269"/>
      <c r="F51" s="269"/>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269"/>
      <c r="AE51" s="269"/>
      <c r="AF51" s="269"/>
      <c r="AG51" s="269"/>
      <c r="AH51" s="269"/>
      <c r="AI51" s="269"/>
      <c r="AJ51" s="269"/>
      <c r="AK51" s="330" t="s">
        <v>538</v>
      </c>
      <c r="AL51" s="331"/>
      <c r="AM51" s="339">
        <v>328900</v>
      </c>
      <c r="AN51" s="340">
        <v>310576</v>
      </c>
      <c r="AO51" s="341">
        <v>33.1</v>
      </c>
      <c r="AP51" s="342">
        <v>238802</v>
      </c>
      <c r="AQ51" s="343">
        <v>29.1</v>
      </c>
      <c r="AR51" s="344">
        <v>4</v>
      </c>
    </row>
    <row r="52" spans="1:44" ht="13.2" x14ac:dyDescent="0.2">
      <c r="A52" s="273"/>
      <c r="B52" s="269"/>
      <c r="C52" s="269"/>
      <c r="D52" s="269"/>
      <c r="E52" s="269"/>
      <c r="F52" s="269"/>
      <c r="G52" s="269"/>
      <c r="H52" s="269"/>
      <c r="I52" s="269"/>
      <c r="J52" s="269"/>
      <c r="K52" s="269"/>
      <c r="L52" s="269"/>
      <c r="M52" s="269"/>
      <c r="N52" s="269"/>
      <c r="O52" s="269"/>
      <c r="P52" s="269"/>
      <c r="Q52" s="269"/>
      <c r="R52" s="269"/>
      <c r="S52" s="269"/>
      <c r="T52" s="269"/>
      <c r="U52" s="269"/>
      <c r="V52" s="269"/>
      <c r="W52" s="269"/>
      <c r="X52" s="269"/>
      <c r="Y52" s="269"/>
      <c r="Z52" s="269"/>
      <c r="AA52" s="269"/>
      <c r="AB52" s="269"/>
      <c r="AC52" s="269"/>
      <c r="AD52" s="269"/>
      <c r="AE52" s="269"/>
      <c r="AF52" s="269"/>
      <c r="AG52" s="269"/>
      <c r="AH52" s="269"/>
      <c r="AI52" s="269"/>
      <c r="AJ52" s="269"/>
      <c r="AK52" s="345"/>
      <c r="AL52" s="346" t="s">
        <v>539</v>
      </c>
      <c r="AM52" s="347">
        <v>175100</v>
      </c>
      <c r="AN52" s="348">
        <v>165345</v>
      </c>
      <c r="AO52" s="349">
        <v>124.6</v>
      </c>
      <c r="AP52" s="350">
        <v>128562</v>
      </c>
      <c r="AQ52" s="351">
        <v>35.200000000000003</v>
      </c>
      <c r="AR52" s="352">
        <v>89.4</v>
      </c>
    </row>
    <row r="53" spans="1:44" ht="13.2" x14ac:dyDescent="0.2">
      <c r="A53" s="273"/>
      <c r="B53" s="269"/>
      <c r="C53" s="269"/>
      <c r="D53" s="269"/>
      <c r="E53" s="269"/>
      <c r="F53" s="269"/>
      <c r="G53" s="269"/>
      <c r="H53" s="269"/>
      <c r="I53" s="269"/>
      <c r="J53" s="269"/>
      <c r="K53" s="269"/>
      <c r="L53" s="269"/>
      <c r="M53" s="269"/>
      <c r="N53" s="269"/>
      <c r="O53" s="269"/>
      <c r="P53" s="269"/>
      <c r="Q53" s="269"/>
      <c r="R53" s="269"/>
      <c r="S53" s="269"/>
      <c r="T53" s="269"/>
      <c r="U53" s="269"/>
      <c r="V53" s="269"/>
      <c r="W53" s="269"/>
      <c r="X53" s="269"/>
      <c r="Y53" s="269"/>
      <c r="Z53" s="269"/>
      <c r="AA53" s="269"/>
      <c r="AB53" s="269"/>
      <c r="AC53" s="269"/>
      <c r="AD53" s="269"/>
      <c r="AE53" s="269"/>
      <c r="AF53" s="269"/>
      <c r="AG53" s="269"/>
      <c r="AH53" s="269"/>
      <c r="AI53" s="269"/>
      <c r="AJ53" s="269"/>
      <c r="AK53" s="330" t="s">
        <v>540</v>
      </c>
      <c r="AL53" s="331"/>
      <c r="AM53" s="339">
        <v>175385</v>
      </c>
      <c r="AN53" s="340">
        <v>169782</v>
      </c>
      <c r="AO53" s="341">
        <v>-45.3</v>
      </c>
      <c r="AP53" s="342">
        <v>288550</v>
      </c>
      <c r="AQ53" s="343">
        <v>20.8</v>
      </c>
      <c r="AR53" s="344">
        <v>-66.099999999999994</v>
      </c>
    </row>
    <row r="54" spans="1:44" ht="13.2" x14ac:dyDescent="0.2">
      <c r="A54" s="273"/>
      <c r="B54" s="269"/>
      <c r="C54" s="269"/>
      <c r="D54" s="269"/>
      <c r="E54" s="269"/>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69"/>
      <c r="AI54" s="269"/>
      <c r="AJ54" s="269"/>
      <c r="AK54" s="345"/>
      <c r="AL54" s="346" t="s">
        <v>539</v>
      </c>
      <c r="AM54" s="347">
        <v>93934</v>
      </c>
      <c r="AN54" s="348">
        <v>90933</v>
      </c>
      <c r="AO54" s="349">
        <v>-45</v>
      </c>
      <c r="AP54" s="350">
        <v>141525</v>
      </c>
      <c r="AQ54" s="351">
        <v>10.1</v>
      </c>
      <c r="AR54" s="352">
        <v>-55.1</v>
      </c>
    </row>
    <row r="55" spans="1:44" ht="13.2" x14ac:dyDescent="0.2">
      <c r="A55" s="273"/>
      <c r="B55" s="269"/>
      <c r="C55" s="269"/>
      <c r="D55" s="269"/>
      <c r="E55" s="269"/>
      <c r="F55" s="269"/>
      <c r="G55" s="269"/>
      <c r="H55" s="269"/>
      <c r="I55" s="269"/>
      <c r="J55" s="269"/>
      <c r="K55" s="269"/>
      <c r="L55" s="269"/>
      <c r="M55" s="269"/>
      <c r="N55" s="269"/>
      <c r="O55" s="269"/>
      <c r="P55" s="269"/>
      <c r="Q55" s="269"/>
      <c r="R55" s="269"/>
      <c r="S55" s="269"/>
      <c r="T55" s="269"/>
      <c r="U55" s="269"/>
      <c r="V55" s="269"/>
      <c r="W55" s="269"/>
      <c r="X55" s="269"/>
      <c r="Y55" s="269"/>
      <c r="Z55" s="269"/>
      <c r="AA55" s="269"/>
      <c r="AB55" s="269"/>
      <c r="AC55" s="269"/>
      <c r="AD55" s="269"/>
      <c r="AE55" s="269"/>
      <c r="AF55" s="269"/>
      <c r="AG55" s="269"/>
      <c r="AH55" s="269"/>
      <c r="AI55" s="269"/>
      <c r="AJ55" s="269"/>
      <c r="AK55" s="330" t="s">
        <v>541</v>
      </c>
      <c r="AL55" s="331"/>
      <c r="AM55" s="339">
        <v>248848</v>
      </c>
      <c r="AN55" s="340">
        <v>247610</v>
      </c>
      <c r="AO55" s="341">
        <v>45.8</v>
      </c>
      <c r="AP55" s="342">
        <v>287914</v>
      </c>
      <c r="AQ55" s="343">
        <v>-0.2</v>
      </c>
      <c r="AR55" s="344">
        <v>46</v>
      </c>
    </row>
    <row r="56" spans="1:44" ht="13.2" x14ac:dyDescent="0.2">
      <c r="A56" s="273"/>
      <c r="B56" s="269"/>
      <c r="C56" s="269"/>
      <c r="D56" s="269"/>
      <c r="E56" s="269"/>
      <c r="F56" s="269"/>
      <c r="G56" s="269"/>
      <c r="H56" s="269"/>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c r="AH56" s="269"/>
      <c r="AI56" s="269"/>
      <c r="AJ56" s="269"/>
      <c r="AK56" s="345"/>
      <c r="AL56" s="346" t="s">
        <v>539</v>
      </c>
      <c r="AM56" s="347">
        <v>167861</v>
      </c>
      <c r="AN56" s="348">
        <v>167026</v>
      </c>
      <c r="AO56" s="349">
        <v>83.7</v>
      </c>
      <c r="AP56" s="350">
        <v>146531</v>
      </c>
      <c r="AQ56" s="351">
        <v>3.5</v>
      </c>
      <c r="AR56" s="352">
        <v>80.2</v>
      </c>
    </row>
    <row r="57" spans="1:44" ht="13.2" x14ac:dyDescent="0.2">
      <c r="A57" s="273"/>
      <c r="B57" s="269"/>
      <c r="C57" s="269"/>
      <c r="D57" s="269"/>
      <c r="E57" s="269"/>
      <c r="F57" s="269"/>
      <c r="G57" s="269"/>
      <c r="H57" s="269"/>
      <c r="I57" s="269"/>
      <c r="J57" s="269"/>
      <c r="K57" s="269"/>
      <c r="L57" s="269"/>
      <c r="M57" s="269"/>
      <c r="N57" s="269"/>
      <c r="O57" s="269"/>
      <c r="P57" s="269"/>
      <c r="Q57" s="269"/>
      <c r="R57" s="269"/>
      <c r="S57" s="269"/>
      <c r="T57" s="269"/>
      <c r="U57" s="269"/>
      <c r="V57" s="269"/>
      <c r="W57" s="269"/>
      <c r="X57" s="269"/>
      <c r="Y57" s="269"/>
      <c r="Z57" s="269"/>
      <c r="AA57" s="269"/>
      <c r="AB57" s="269"/>
      <c r="AC57" s="269"/>
      <c r="AD57" s="269"/>
      <c r="AE57" s="269"/>
      <c r="AF57" s="269"/>
      <c r="AG57" s="269"/>
      <c r="AH57" s="269"/>
      <c r="AI57" s="269"/>
      <c r="AJ57" s="269"/>
      <c r="AK57" s="330" t="s">
        <v>542</v>
      </c>
      <c r="AL57" s="331"/>
      <c r="AM57" s="339">
        <v>284356</v>
      </c>
      <c r="AN57" s="340">
        <v>291947</v>
      </c>
      <c r="AO57" s="341">
        <v>17.899999999999999</v>
      </c>
      <c r="AP57" s="342">
        <v>310300</v>
      </c>
      <c r="AQ57" s="343">
        <v>7.8</v>
      </c>
      <c r="AR57" s="344">
        <v>10.1</v>
      </c>
    </row>
    <row r="58" spans="1:44" ht="13.2" x14ac:dyDescent="0.2">
      <c r="A58" s="273"/>
      <c r="B58" s="269"/>
      <c r="C58" s="269"/>
      <c r="D58" s="269"/>
      <c r="E58" s="269"/>
      <c r="F58" s="269"/>
      <c r="G58" s="269"/>
      <c r="H58" s="269"/>
      <c r="I58" s="269"/>
      <c r="J58" s="269"/>
      <c r="K58" s="269"/>
      <c r="L58" s="269"/>
      <c r="M58" s="269"/>
      <c r="N58" s="269"/>
      <c r="O58" s="269"/>
      <c r="P58" s="269"/>
      <c r="Q58" s="269"/>
      <c r="R58" s="269"/>
      <c r="S58" s="269"/>
      <c r="T58" s="269"/>
      <c r="U58" s="269"/>
      <c r="V58" s="269"/>
      <c r="W58" s="269"/>
      <c r="X58" s="269"/>
      <c r="Y58" s="269"/>
      <c r="Z58" s="269"/>
      <c r="AA58" s="269"/>
      <c r="AB58" s="269"/>
      <c r="AC58" s="269"/>
      <c r="AD58" s="269"/>
      <c r="AE58" s="269"/>
      <c r="AF58" s="269"/>
      <c r="AG58" s="269"/>
      <c r="AH58" s="269"/>
      <c r="AI58" s="269"/>
      <c r="AJ58" s="269"/>
      <c r="AK58" s="345"/>
      <c r="AL58" s="346" t="s">
        <v>539</v>
      </c>
      <c r="AM58" s="347">
        <v>168526</v>
      </c>
      <c r="AN58" s="348">
        <v>173025</v>
      </c>
      <c r="AO58" s="349">
        <v>3.6</v>
      </c>
      <c r="AP58" s="350">
        <v>157576</v>
      </c>
      <c r="AQ58" s="351">
        <v>7.5</v>
      </c>
      <c r="AR58" s="352">
        <v>-3.9</v>
      </c>
    </row>
    <row r="59" spans="1:44" ht="13.2" x14ac:dyDescent="0.2">
      <c r="A59" s="273"/>
      <c r="B59" s="269"/>
      <c r="C59" s="269"/>
      <c r="D59" s="269"/>
      <c r="E59" s="269"/>
      <c r="F59" s="269"/>
      <c r="G59" s="269"/>
      <c r="H59" s="269"/>
      <c r="I59" s="269"/>
      <c r="J59" s="269"/>
      <c r="K59" s="269"/>
      <c r="L59" s="269"/>
      <c r="M59" s="269"/>
      <c r="N59" s="269"/>
      <c r="O59" s="269"/>
      <c r="P59" s="269"/>
      <c r="Q59" s="269"/>
      <c r="R59" s="269"/>
      <c r="S59" s="269"/>
      <c r="T59" s="269"/>
      <c r="U59" s="269"/>
      <c r="V59" s="269"/>
      <c r="W59" s="269"/>
      <c r="X59" s="269"/>
      <c r="Y59" s="269"/>
      <c r="Z59" s="269"/>
      <c r="AA59" s="269"/>
      <c r="AB59" s="269"/>
      <c r="AC59" s="269"/>
      <c r="AD59" s="269"/>
      <c r="AE59" s="269"/>
      <c r="AF59" s="269"/>
      <c r="AG59" s="269"/>
      <c r="AH59" s="269"/>
      <c r="AI59" s="269"/>
      <c r="AJ59" s="269"/>
      <c r="AK59" s="330" t="s">
        <v>543</v>
      </c>
      <c r="AL59" s="331"/>
      <c r="AM59" s="339">
        <v>367156</v>
      </c>
      <c r="AN59" s="340">
        <v>393101</v>
      </c>
      <c r="AO59" s="341">
        <v>34.6</v>
      </c>
      <c r="AP59" s="342">
        <v>317319</v>
      </c>
      <c r="AQ59" s="343">
        <v>2.2999999999999998</v>
      </c>
      <c r="AR59" s="344">
        <v>32.299999999999997</v>
      </c>
    </row>
    <row r="60" spans="1:44" ht="13.2" x14ac:dyDescent="0.2">
      <c r="A60" s="273"/>
      <c r="B60" s="269"/>
      <c r="C60" s="269"/>
      <c r="D60" s="269"/>
      <c r="E60" s="269"/>
      <c r="F60" s="269"/>
      <c r="G60" s="269"/>
      <c r="H60" s="269"/>
      <c r="I60" s="269"/>
      <c r="J60" s="269"/>
      <c r="K60" s="269"/>
      <c r="L60" s="269"/>
      <c r="M60" s="269"/>
      <c r="N60" s="269"/>
      <c r="O60" s="269"/>
      <c r="P60" s="269"/>
      <c r="Q60" s="269"/>
      <c r="R60" s="269"/>
      <c r="S60" s="269"/>
      <c r="T60" s="269"/>
      <c r="U60" s="269"/>
      <c r="V60" s="269"/>
      <c r="W60" s="269"/>
      <c r="X60" s="269"/>
      <c r="Y60" s="269"/>
      <c r="Z60" s="269"/>
      <c r="AA60" s="269"/>
      <c r="AB60" s="269"/>
      <c r="AC60" s="269"/>
      <c r="AD60" s="269"/>
      <c r="AE60" s="269"/>
      <c r="AF60" s="269"/>
      <c r="AG60" s="269"/>
      <c r="AH60" s="269"/>
      <c r="AI60" s="269"/>
      <c r="AJ60" s="269"/>
      <c r="AK60" s="345"/>
      <c r="AL60" s="346" t="s">
        <v>539</v>
      </c>
      <c r="AM60" s="347">
        <v>199261</v>
      </c>
      <c r="AN60" s="348">
        <v>213342</v>
      </c>
      <c r="AO60" s="349">
        <v>23.3</v>
      </c>
      <c r="AP60" s="350">
        <v>164214</v>
      </c>
      <c r="AQ60" s="351">
        <v>4.2</v>
      </c>
      <c r="AR60" s="352">
        <v>19.100000000000001</v>
      </c>
    </row>
    <row r="61" spans="1:44" ht="13.2" x14ac:dyDescent="0.2">
      <c r="A61" s="273"/>
      <c r="B61" s="269"/>
      <c r="C61" s="269"/>
      <c r="D61" s="269"/>
      <c r="E61" s="269"/>
      <c r="F61" s="269"/>
      <c r="G61" s="269"/>
      <c r="H61" s="269"/>
      <c r="I61" s="269"/>
      <c r="J61" s="269"/>
      <c r="K61" s="269"/>
      <c r="L61" s="269"/>
      <c r="M61" s="269"/>
      <c r="N61" s="269"/>
      <c r="O61" s="269"/>
      <c r="P61" s="269"/>
      <c r="Q61" s="269"/>
      <c r="R61" s="269"/>
      <c r="S61" s="269"/>
      <c r="T61" s="269"/>
      <c r="U61" s="269"/>
      <c r="V61" s="269"/>
      <c r="W61" s="269"/>
      <c r="X61" s="269"/>
      <c r="Y61" s="269"/>
      <c r="Z61" s="269"/>
      <c r="AA61" s="269"/>
      <c r="AB61" s="269"/>
      <c r="AC61" s="269"/>
      <c r="AD61" s="269"/>
      <c r="AE61" s="269"/>
      <c r="AF61" s="269"/>
      <c r="AG61" s="269"/>
      <c r="AH61" s="269"/>
      <c r="AI61" s="269"/>
      <c r="AJ61" s="269"/>
      <c r="AK61" s="330" t="s">
        <v>544</v>
      </c>
      <c r="AL61" s="353"/>
      <c r="AM61" s="354">
        <v>280929</v>
      </c>
      <c r="AN61" s="355">
        <v>282603</v>
      </c>
      <c r="AO61" s="356">
        <v>17.2</v>
      </c>
      <c r="AP61" s="357">
        <v>288577</v>
      </c>
      <c r="AQ61" s="358">
        <v>12</v>
      </c>
      <c r="AR61" s="344">
        <v>5.2</v>
      </c>
    </row>
    <row r="62" spans="1:44" ht="13.2" x14ac:dyDescent="0.2">
      <c r="A62" s="273"/>
      <c r="B62" s="269"/>
      <c r="C62" s="269"/>
      <c r="D62" s="269"/>
      <c r="E62" s="269"/>
      <c r="F62" s="269"/>
      <c r="G62" s="269"/>
      <c r="H62" s="269"/>
      <c r="I62" s="269"/>
      <c r="J62" s="269"/>
      <c r="K62" s="269"/>
      <c r="L62" s="269"/>
      <c r="M62" s="269"/>
      <c r="N62" s="269"/>
      <c r="O62" s="269"/>
      <c r="P62" s="269"/>
      <c r="Q62" s="269"/>
      <c r="R62" s="269"/>
      <c r="S62" s="269"/>
      <c r="T62" s="269"/>
      <c r="U62" s="269"/>
      <c r="V62" s="269"/>
      <c r="W62" s="269"/>
      <c r="X62" s="269"/>
      <c r="Y62" s="269"/>
      <c r="Z62" s="269"/>
      <c r="AA62" s="269"/>
      <c r="AB62" s="269"/>
      <c r="AC62" s="269"/>
      <c r="AD62" s="269"/>
      <c r="AE62" s="269"/>
      <c r="AF62" s="269"/>
      <c r="AG62" s="269"/>
      <c r="AH62" s="269"/>
      <c r="AI62" s="269"/>
      <c r="AJ62" s="269"/>
      <c r="AK62" s="345"/>
      <c r="AL62" s="346" t="s">
        <v>539</v>
      </c>
      <c r="AM62" s="347">
        <v>160936</v>
      </c>
      <c r="AN62" s="348">
        <v>161934</v>
      </c>
      <c r="AO62" s="349">
        <v>38</v>
      </c>
      <c r="AP62" s="350">
        <v>147682</v>
      </c>
      <c r="AQ62" s="351">
        <v>12.1</v>
      </c>
      <c r="AR62" s="352">
        <v>25.9</v>
      </c>
    </row>
    <row r="63" spans="1:44" ht="13.2" x14ac:dyDescent="0.2">
      <c r="A63" s="273"/>
      <c r="B63" s="269"/>
      <c r="C63" s="269"/>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c r="AL63" s="269"/>
      <c r="AM63" s="269"/>
      <c r="AN63" s="269"/>
      <c r="AO63" s="269"/>
      <c r="AP63" s="269"/>
      <c r="AQ63" s="269"/>
      <c r="AR63" s="269"/>
    </row>
    <row r="64" spans="1:44" ht="13.2" x14ac:dyDescent="0.2">
      <c r="A64" s="273"/>
      <c r="B64" s="269"/>
      <c r="C64" s="269"/>
      <c r="D64" s="269"/>
      <c r="E64" s="269"/>
      <c r="F64" s="269"/>
      <c r="G64" s="269"/>
      <c r="H64" s="269"/>
      <c r="I64" s="269"/>
      <c r="J64" s="269"/>
      <c r="K64" s="269"/>
      <c r="L64" s="269"/>
      <c r="M64" s="269"/>
      <c r="N64" s="269"/>
      <c r="O64" s="269"/>
      <c r="P64" s="269"/>
      <c r="Q64" s="269"/>
      <c r="R64" s="269"/>
      <c r="S64" s="269"/>
      <c r="T64" s="269"/>
      <c r="U64" s="269"/>
      <c r="V64" s="269"/>
      <c r="W64" s="269"/>
      <c r="X64" s="269"/>
      <c r="Y64" s="269"/>
      <c r="Z64" s="269"/>
      <c r="AA64" s="269"/>
      <c r="AB64" s="269"/>
      <c r="AC64" s="269"/>
      <c r="AD64" s="269"/>
      <c r="AE64" s="269"/>
      <c r="AF64" s="269"/>
      <c r="AG64" s="269"/>
      <c r="AH64" s="269"/>
      <c r="AI64" s="269"/>
      <c r="AJ64" s="269"/>
      <c r="AK64" s="269"/>
      <c r="AL64" s="269"/>
      <c r="AM64" s="269"/>
      <c r="AN64" s="269"/>
      <c r="AO64" s="269"/>
      <c r="AP64" s="269"/>
      <c r="AQ64" s="269"/>
      <c r="AR64" s="269"/>
    </row>
    <row r="65" spans="1:46" ht="13.2" x14ac:dyDescent="0.2">
      <c r="A65" s="273"/>
      <c r="B65" s="269"/>
      <c r="C65" s="269"/>
      <c r="D65" s="269"/>
      <c r="E65" s="269"/>
      <c r="F65" s="269"/>
      <c r="G65" s="269"/>
      <c r="H65" s="269"/>
      <c r="I65" s="269"/>
      <c r="J65" s="269"/>
      <c r="K65" s="269"/>
      <c r="L65" s="269"/>
      <c r="M65" s="269"/>
      <c r="N65" s="269"/>
      <c r="O65" s="269"/>
      <c r="P65" s="269"/>
      <c r="Q65" s="269"/>
      <c r="R65" s="269"/>
      <c r="S65" s="269"/>
      <c r="T65" s="269"/>
      <c r="U65" s="269"/>
      <c r="V65" s="269"/>
      <c r="W65" s="269"/>
      <c r="X65" s="269"/>
      <c r="Y65" s="269"/>
      <c r="Z65" s="269"/>
      <c r="AA65" s="269"/>
      <c r="AB65" s="269"/>
      <c r="AC65" s="269"/>
      <c r="AD65" s="269"/>
      <c r="AE65" s="269"/>
      <c r="AF65" s="269"/>
      <c r="AG65" s="269"/>
      <c r="AH65" s="269"/>
      <c r="AI65" s="269"/>
      <c r="AJ65" s="269"/>
      <c r="AK65" s="269"/>
      <c r="AL65" s="269"/>
      <c r="AM65" s="269"/>
      <c r="AN65" s="269"/>
      <c r="AO65" s="269"/>
      <c r="AP65" s="269"/>
      <c r="AQ65" s="269"/>
      <c r="AR65" s="269"/>
    </row>
    <row r="66" spans="1:46" ht="13.2" x14ac:dyDescent="0.2">
      <c r="A66" s="359"/>
      <c r="B66" s="326"/>
      <c r="C66" s="326"/>
      <c r="D66" s="326"/>
      <c r="E66" s="326"/>
      <c r="F66" s="326"/>
      <c r="G66" s="326"/>
      <c r="H66" s="326"/>
      <c r="I66" s="326"/>
      <c r="J66" s="326"/>
      <c r="K66" s="326"/>
      <c r="L66" s="326"/>
      <c r="M66" s="326"/>
      <c r="N66" s="326"/>
      <c r="O66" s="326"/>
      <c r="P66" s="326"/>
      <c r="Q66" s="326"/>
      <c r="R66" s="326"/>
      <c r="S66" s="326"/>
      <c r="T66" s="326"/>
      <c r="U66" s="326"/>
      <c r="V66" s="326"/>
      <c r="W66" s="326"/>
      <c r="X66" s="326"/>
      <c r="Y66" s="326"/>
      <c r="Z66" s="326"/>
      <c r="AA66" s="326"/>
      <c r="AB66" s="326"/>
      <c r="AC66" s="326"/>
      <c r="AD66" s="326"/>
      <c r="AE66" s="326"/>
      <c r="AF66" s="326"/>
      <c r="AG66" s="326"/>
      <c r="AH66" s="326"/>
      <c r="AI66" s="326"/>
      <c r="AJ66" s="326"/>
      <c r="AK66" s="326"/>
      <c r="AL66" s="326"/>
      <c r="AM66" s="326"/>
      <c r="AN66" s="326"/>
      <c r="AO66" s="326"/>
      <c r="AP66" s="326"/>
      <c r="AQ66" s="326"/>
      <c r="AR66" s="326"/>
      <c r="AS66" s="360"/>
    </row>
    <row r="67" spans="1:46" ht="13.5" hidden="1" customHeight="1" x14ac:dyDescent="0.2">
      <c r="AK67" s="269"/>
      <c r="AL67" s="269"/>
      <c r="AM67" s="269"/>
      <c r="AN67" s="269"/>
      <c r="AO67" s="269"/>
      <c r="AP67" s="269"/>
      <c r="AQ67" s="269"/>
      <c r="AR67" s="269"/>
      <c r="AS67" s="269"/>
      <c r="AT67" s="269"/>
    </row>
    <row r="68" spans="1:46" ht="13.5" hidden="1" customHeight="1" x14ac:dyDescent="0.2">
      <c r="AK68" s="269"/>
      <c r="AL68" s="269"/>
      <c r="AM68" s="269"/>
      <c r="AN68" s="269"/>
      <c r="AO68" s="269"/>
      <c r="AP68" s="269"/>
      <c r="AQ68" s="269"/>
      <c r="AR68" s="269"/>
    </row>
    <row r="69" spans="1:46" ht="13.5" hidden="1" customHeight="1" x14ac:dyDescent="0.2">
      <c r="AK69" s="269"/>
      <c r="AL69" s="269"/>
      <c r="AM69" s="269"/>
      <c r="AN69" s="269"/>
      <c r="AO69" s="269"/>
      <c r="AP69" s="269"/>
      <c r="AQ69" s="269"/>
      <c r="AR69" s="269"/>
    </row>
    <row r="70" spans="1:46" ht="13.2" hidden="1" x14ac:dyDescent="0.2">
      <c r="AK70" s="269"/>
      <c r="AL70" s="269"/>
      <c r="AM70" s="269"/>
      <c r="AN70" s="269"/>
      <c r="AO70" s="269"/>
      <c r="AP70" s="269"/>
      <c r="AQ70" s="269"/>
      <c r="AR70" s="269"/>
    </row>
    <row r="71" spans="1:46" ht="13.2" hidden="1" x14ac:dyDescent="0.2">
      <c r="AK71" s="269"/>
      <c r="AL71" s="269"/>
      <c r="AM71" s="269"/>
      <c r="AN71" s="269"/>
      <c r="AO71" s="269"/>
      <c r="AP71" s="269"/>
      <c r="AQ71" s="269"/>
      <c r="AR71" s="269"/>
    </row>
    <row r="72" spans="1:46" ht="13.2" hidden="1" x14ac:dyDescent="0.2">
      <c r="AK72" s="269"/>
      <c r="AL72" s="269"/>
      <c r="AM72" s="269"/>
      <c r="AN72" s="269"/>
      <c r="AO72" s="269"/>
      <c r="AP72" s="269"/>
      <c r="AQ72" s="269"/>
      <c r="AR72" s="269"/>
    </row>
    <row r="73" spans="1:46" ht="13.2" hidden="1" x14ac:dyDescent="0.2">
      <c r="AK73" s="269"/>
      <c r="AL73" s="269"/>
      <c r="AM73" s="269"/>
      <c r="AN73" s="269"/>
      <c r="AO73" s="269"/>
      <c r="AP73" s="269"/>
      <c r="AQ73" s="269"/>
      <c r="AR73" s="269"/>
    </row>
    <row r="74" spans="1:46" ht="13.2" hidden="1" x14ac:dyDescent="0.2"/>
  </sheetData>
  <sheetProtection algorithmName="SHA-512" hashValue="R0b1Qt+WsNwB/4tjiWJhec698Wdnk+Kb2pX03af3GZ4LYNz3gujtGASCoOG2oNMvOmsjR7u7YeE2Rt8hSQkNGA==" saltValue="tWzfN8ka4cUCWbdVV8zaV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67" customWidth="1"/>
    <col min="126" max="16384" width="9" style="266" hidden="1"/>
  </cols>
  <sheetData>
    <row r="1" spans="2:125" ht="13.5" customHeight="1" x14ac:dyDescent="0.2">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c r="CG1" s="266"/>
      <c r="CH1" s="266"/>
      <c r="CI1" s="266"/>
      <c r="CJ1" s="266"/>
      <c r="CK1" s="266"/>
      <c r="CL1" s="266"/>
      <c r="CM1" s="266"/>
      <c r="CN1" s="266"/>
      <c r="CO1" s="266"/>
      <c r="CP1" s="266"/>
      <c r="CQ1" s="266"/>
      <c r="CR1" s="266"/>
      <c r="CS1" s="266"/>
      <c r="CT1" s="266"/>
      <c r="CU1" s="266"/>
      <c r="CV1" s="266"/>
      <c r="CW1" s="266"/>
      <c r="CX1" s="266"/>
      <c r="CY1" s="266"/>
      <c r="CZ1" s="266"/>
      <c r="DA1" s="266"/>
      <c r="DB1" s="266"/>
      <c r="DC1" s="266"/>
      <c r="DD1" s="266"/>
      <c r="DE1" s="266"/>
      <c r="DF1" s="266"/>
      <c r="DG1" s="266"/>
      <c r="DH1" s="266"/>
      <c r="DI1" s="266"/>
      <c r="DJ1" s="266"/>
      <c r="DK1" s="266"/>
      <c r="DL1" s="266"/>
      <c r="DM1" s="266"/>
      <c r="DN1" s="266"/>
      <c r="DO1" s="266"/>
      <c r="DP1" s="266"/>
      <c r="DQ1" s="266"/>
      <c r="DR1" s="266"/>
      <c r="DS1" s="266"/>
      <c r="DT1" s="266"/>
      <c r="DU1" s="266"/>
    </row>
    <row r="2" spans="2:125" ht="13.2" x14ac:dyDescent="0.2">
      <c r="B2" s="266"/>
      <c r="DG2" s="266"/>
    </row>
    <row r="3" spans="2:125" ht="13.2" x14ac:dyDescent="0.2">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6"/>
      <c r="BJ3" s="266"/>
      <c r="BK3" s="266"/>
      <c r="BL3" s="266"/>
      <c r="BM3" s="266"/>
      <c r="BN3" s="266"/>
      <c r="BO3" s="266"/>
      <c r="BP3" s="266"/>
      <c r="BQ3" s="266"/>
      <c r="BR3" s="266"/>
      <c r="BS3" s="266"/>
      <c r="BT3" s="266"/>
      <c r="BU3" s="266"/>
      <c r="BV3" s="266"/>
      <c r="BW3" s="266"/>
      <c r="BX3" s="266"/>
      <c r="BY3" s="266"/>
      <c r="BZ3" s="266"/>
      <c r="CA3" s="266"/>
      <c r="CB3" s="266"/>
      <c r="CC3" s="266"/>
      <c r="CD3" s="266"/>
      <c r="CE3" s="266"/>
      <c r="CF3" s="266"/>
      <c r="CG3" s="266"/>
      <c r="CH3" s="266"/>
      <c r="CI3" s="266"/>
      <c r="CJ3" s="266"/>
      <c r="CK3" s="266"/>
      <c r="CL3" s="266"/>
      <c r="CM3" s="266"/>
      <c r="CN3" s="266"/>
      <c r="CO3" s="266"/>
      <c r="CP3" s="266"/>
      <c r="CQ3" s="266"/>
      <c r="CR3" s="266"/>
      <c r="CS3" s="266"/>
      <c r="CT3" s="266"/>
      <c r="CU3" s="266"/>
      <c r="CV3" s="266"/>
      <c r="CW3" s="266"/>
      <c r="CX3" s="266"/>
      <c r="CY3" s="266"/>
      <c r="CZ3" s="266"/>
      <c r="DA3" s="266"/>
      <c r="DB3" s="266"/>
      <c r="DC3" s="266"/>
      <c r="DD3" s="266"/>
      <c r="DE3" s="266"/>
      <c r="DF3" s="266"/>
      <c r="DH3" s="266"/>
      <c r="DI3" s="266"/>
      <c r="DJ3" s="266"/>
      <c r="DK3" s="266"/>
      <c r="DL3" s="266"/>
      <c r="DM3" s="266"/>
      <c r="DN3" s="266"/>
      <c r="DO3" s="266"/>
      <c r="DP3" s="266"/>
      <c r="DQ3" s="266"/>
      <c r="DR3" s="266"/>
      <c r="DS3" s="266"/>
      <c r="DT3" s="266"/>
      <c r="DU3" s="266"/>
    </row>
    <row r="4" spans="2:125" ht="13.2" x14ac:dyDescent="0.2"/>
    <row r="5" spans="2:125" ht="13.2" x14ac:dyDescent="0.2"/>
    <row r="6" spans="2:125" ht="13.2" x14ac:dyDescent="0.2"/>
    <row r="7" spans="2:125" ht="13.2" x14ac:dyDescent="0.2"/>
    <row r="8" spans="2:125" ht="13.2" x14ac:dyDescent="0.2"/>
    <row r="9" spans="2:125" ht="13.2" x14ac:dyDescent="0.2">
      <c r="DU9" s="266"/>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6"/>
    </row>
    <row r="18" spans="125:125" ht="13.2" x14ac:dyDescent="0.2"/>
    <row r="19" spans="125:125" ht="13.2" x14ac:dyDescent="0.2"/>
    <row r="20" spans="125:125" ht="13.2" x14ac:dyDescent="0.2">
      <c r="DU20" s="266"/>
    </row>
    <row r="21" spans="125:125" ht="13.2" x14ac:dyDescent="0.2">
      <c r="DU21" s="266"/>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6"/>
    </row>
    <row r="29" spans="125:125" ht="13.2" x14ac:dyDescent="0.2"/>
    <row r="30" spans="125:125" ht="13.2" x14ac:dyDescent="0.2"/>
    <row r="31" spans="125:125" ht="13.2" x14ac:dyDescent="0.2"/>
    <row r="32" spans="125:125" ht="13.2" x14ac:dyDescent="0.2"/>
    <row r="33" spans="2:125" ht="13.2" x14ac:dyDescent="0.2">
      <c r="B33" s="266"/>
      <c r="G33" s="266"/>
      <c r="I33" s="266"/>
    </row>
    <row r="34" spans="2:125" ht="13.2" x14ac:dyDescent="0.2">
      <c r="C34" s="266"/>
      <c r="P34" s="266"/>
      <c r="DE34" s="266"/>
      <c r="DH34" s="266"/>
    </row>
    <row r="35" spans="2:125" ht="13.2" x14ac:dyDescent="0.2">
      <c r="D35" s="266"/>
      <c r="E35" s="266"/>
      <c r="DG35" s="266"/>
      <c r="DJ35" s="266"/>
      <c r="DP35" s="266"/>
      <c r="DQ35" s="266"/>
      <c r="DR35" s="266"/>
      <c r="DS35" s="266"/>
      <c r="DT35" s="266"/>
      <c r="DU35" s="266"/>
    </row>
    <row r="36" spans="2:125" ht="13.2" x14ac:dyDescent="0.2">
      <c r="F36" s="266"/>
      <c r="H36" s="266"/>
      <c r="J36" s="266"/>
      <c r="K36" s="266"/>
      <c r="L36" s="266"/>
      <c r="M36" s="266"/>
      <c r="N36" s="266"/>
      <c r="O36" s="266"/>
      <c r="Q36" s="266"/>
      <c r="R36" s="266"/>
      <c r="S36" s="266"/>
      <c r="T36" s="266"/>
      <c r="U36" s="266"/>
      <c r="V36" s="266"/>
      <c r="W36" s="266"/>
      <c r="X36" s="266"/>
      <c r="Y36" s="266"/>
      <c r="Z36" s="266"/>
      <c r="AA36" s="266"/>
      <c r="AB36" s="266"/>
      <c r="AC36" s="266"/>
      <c r="AD36" s="266"/>
      <c r="AE36" s="266"/>
      <c r="AF36" s="266"/>
      <c r="AG36" s="266"/>
      <c r="AH36" s="266"/>
      <c r="AI36" s="266"/>
      <c r="AJ36" s="266"/>
      <c r="AK36" s="266"/>
      <c r="AL36" s="266"/>
      <c r="AM36" s="266"/>
      <c r="AN36" s="266"/>
      <c r="AO36" s="266"/>
      <c r="AP36" s="266"/>
      <c r="AQ36" s="266"/>
      <c r="AR36" s="266"/>
      <c r="AS36" s="266"/>
      <c r="AT36" s="266"/>
      <c r="AU36" s="266"/>
      <c r="AV36" s="266"/>
      <c r="AW36" s="266"/>
      <c r="AX36" s="266"/>
      <c r="AY36" s="266"/>
      <c r="AZ36" s="266"/>
      <c r="BA36" s="266"/>
      <c r="BB36" s="266"/>
      <c r="BC36" s="266"/>
      <c r="BD36" s="266"/>
      <c r="BE36" s="266"/>
      <c r="BF36" s="266"/>
      <c r="BG36" s="266"/>
      <c r="BH36" s="266"/>
      <c r="BI36" s="266"/>
      <c r="BJ36" s="266"/>
      <c r="BK36" s="266"/>
      <c r="BL36" s="266"/>
      <c r="BM36" s="266"/>
      <c r="BN36" s="266"/>
      <c r="BO36" s="266"/>
      <c r="BP36" s="266"/>
      <c r="BQ36" s="266"/>
      <c r="BR36" s="266"/>
      <c r="BS36" s="266"/>
      <c r="BT36" s="266"/>
      <c r="BU36" s="266"/>
      <c r="BV36" s="266"/>
      <c r="BW36" s="266"/>
      <c r="BX36" s="266"/>
      <c r="BY36" s="266"/>
      <c r="BZ36" s="266"/>
      <c r="CA36" s="266"/>
      <c r="CB36" s="266"/>
      <c r="CC36" s="266"/>
      <c r="CD36" s="266"/>
      <c r="CE36" s="266"/>
      <c r="CF36" s="266"/>
      <c r="CG36" s="266"/>
      <c r="CH36" s="266"/>
      <c r="CI36" s="266"/>
      <c r="CJ36" s="266"/>
      <c r="CK36" s="266"/>
      <c r="CL36" s="266"/>
      <c r="CM36" s="266"/>
      <c r="CN36" s="266"/>
      <c r="CO36" s="266"/>
      <c r="CP36" s="266"/>
      <c r="CQ36" s="266"/>
      <c r="CR36" s="266"/>
      <c r="CS36" s="266"/>
      <c r="CT36" s="266"/>
      <c r="CU36" s="266"/>
      <c r="CV36" s="266"/>
      <c r="CW36" s="266"/>
      <c r="CX36" s="266"/>
      <c r="CY36" s="266"/>
      <c r="CZ36" s="266"/>
      <c r="DA36" s="266"/>
      <c r="DB36" s="266"/>
      <c r="DC36" s="266"/>
      <c r="DD36" s="266"/>
      <c r="DF36" s="266"/>
      <c r="DI36" s="266"/>
      <c r="DK36" s="266"/>
      <c r="DL36" s="266"/>
      <c r="DM36" s="266"/>
      <c r="DN36" s="266"/>
      <c r="DO36" s="266"/>
      <c r="DP36" s="266"/>
      <c r="DQ36" s="266"/>
      <c r="DR36" s="266"/>
      <c r="DS36" s="266"/>
      <c r="DT36" s="266"/>
      <c r="DU36" s="266"/>
    </row>
    <row r="37" spans="2:125" ht="13.2" x14ac:dyDescent="0.2">
      <c r="DU37" s="266"/>
    </row>
    <row r="38" spans="2:125" ht="13.2" x14ac:dyDescent="0.2">
      <c r="DT38" s="266"/>
      <c r="DU38" s="266"/>
    </row>
    <row r="39" spans="2:125" ht="13.2" x14ac:dyDescent="0.2"/>
    <row r="40" spans="2:125" ht="13.2" x14ac:dyDescent="0.2">
      <c r="DH40" s="266"/>
    </row>
    <row r="41" spans="2:125" ht="13.2" x14ac:dyDescent="0.2">
      <c r="DE41" s="266"/>
    </row>
    <row r="42" spans="2:125" ht="13.2" x14ac:dyDescent="0.2">
      <c r="DG42" s="266"/>
      <c r="DJ42" s="266"/>
    </row>
    <row r="43" spans="2:125" ht="13.2" x14ac:dyDescent="0.2">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66"/>
      <c r="AU43" s="266"/>
      <c r="AV43" s="266"/>
      <c r="AW43" s="266"/>
      <c r="AX43" s="266"/>
      <c r="AY43" s="266"/>
      <c r="AZ43" s="266"/>
      <c r="BA43" s="266"/>
      <c r="BB43" s="266"/>
      <c r="BC43" s="266"/>
      <c r="BD43" s="266"/>
      <c r="BE43" s="266"/>
      <c r="BF43" s="266"/>
      <c r="BG43" s="266"/>
      <c r="BH43" s="266"/>
      <c r="BI43" s="266"/>
      <c r="BJ43" s="266"/>
      <c r="BK43" s="266"/>
      <c r="BL43" s="266"/>
      <c r="BM43" s="266"/>
      <c r="BN43" s="266"/>
      <c r="BO43" s="266"/>
      <c r="BP43" s="266"/>
      <c r="BQ43" s="266"/>
      <c r="BR43" s="266"/>
      <c r="BS43" s="266"/>
      <c r="BT43" s="266"/>
      <c r="BU43" s="266"/>
      <c r="BV43" s="266"/>
      <c r="BW43" s="266"/>
      <c r="BX43" s="266"/>
      <c r="BY43" s="266"/>
      <c r="BZ43" s="266"/>
      <c r="CA43" s="266"/>
      <c r="CB43" s="266"/>
      <c r="CC43" s="266"/>
      <c r="CD43" s="266"/>
      <c r="CE43" s="266"/>
      <c r="CF43" s="266"/>
      <c r="CG43" s="266"/>
      <c r="CH43" s="266"/>
      <c r="CI43" s="266"/>
      <c r="CJ43" s="266"/>
      <c r="CK43" s="266"/>
      <c r="CL43" s="266"/>
      <c r="CM43" s="266"/>
      <c r="CN43" s="266"/>
      <c r="CO43" s="266"/>
      <c r="CP43" s="266"/>
      <c r="CQ43" s="266"/>
      <c r="CR43" s="266"/>
      <c r="CS43" s="266"/>
      <c r="CT43" s="266"/>
      <c r="CU43" s="266"/>
      <c r="CV43" s="266"/>
      <c r="CW43" s="266"/>
      <c r="CX43" s="266"/>
      <c r="CY43" s="266"/>
      <c r="CZ43" s="266"/>
      <c r="DA43" s="266"/>
      <c r="DB43" s="266"/>
      <c r="DC43" s="266"/>
      <c r="DD43" s="266"/>
      <c r="DF43" s="266"/>
      <c r="DI43" s="266"/>
      <c r="DK43" s="266"/>
      <c r="DL43" s="266"/>
      <c r="DM43" s="266"/>
      <c r="DN43" s="266"/>
      <c r="DO43" s="266"/>
      <c r="DP43" s="266"/>
      <c r="DQ43" s="266"/>
      <c r="DR43" s="266"/>
      <c r="DS43" s="266"/>
      <c r="DT43" s="266"/>
      <c r="DU43" s="266"/>
    </row>
    <row r="44" spans="2:125" ht="13.2" x14ac:dyDescent="0.2">
      <c r="DU44" s="266"/>
    </row>
    <row r="45" spans="2:125" ht="13.2" x14ac:dyDescent="0.2"/>
    <row r="46" spans="2:125" ht="13.2" x14ac:dyDescent="0.2"/>
    <row r="47" spans="2:125" ht="13.2" x14ac:dyDescent="0.2"/>
    <row r="48" spans="2:125" ht="13.2" x14ac:dyDescent="0.2">
      <c r="DT48" s="266"/>
      <c r="DU48" s="266"/>
    </row>
    <row r="49" spans="120:125" ht="13.2" x14ac:dyDescent="0.2">
      <c r="DU49" s="266"/>
    </row>
    <row r="50" spans="120:125" ht="13.2" x14ac:dyDescent="0.2">
      <c r="DU50" s="266"/>
    </row>
    <row r="51" spans="120:125" ht="13.2" x14ac:dyDescent="0.2">
      <c r="DP51" s="266"/>
      <c r="DQ51" s="266"/>
      <c r="DR51" s="266"/>
      <c r="DS51" s="266"/>
      <c r="DT51" s="266"/>
      <c r="DU51" s="266"/>
    </row>
    <row r="52" spans="120:125" ht="13.2" x14ac:dyDescent="0.2"/>
    <row r="53" spans="120:125" ht="13.2" x14ac:dyDescent="0.2"/>
    <row r="54" spans="120:125" ht="13.2" x14ac:dyDescent="0.2">
      <c r="DU54" s="266"/>
    </row>
    <row r="55" spans="120:125" ht="13.2" x14ac:dyDescent="0.2"/>
    <row r="56" spans="120:125" ht="13.2" x14ac:dyDescent="0.2"/>
    <row r="57" spans="120:125" ht="13.2" x14ac:dyDescent="0.2"/>
    <row r="58" spans="120:125" ht="13.2" x14ac:dyDescent="0.2">
      <c r="DU58" s="266"/>
    </row>
    <row r="59" spans="120:125" ht="13.2" x14ac:dyDescent="0.2"/>
    <row r="60" spans="120:125" ht="13.2" x14ac:dyDescent="0.2"/>
    <row r="61" spans="120:125" ht="13.2" x14ac:dyDescent="0.2"/>
    <row r="62" spans="120:125" ht="13.2" x14ac:dyDescent="0.2"/>
    <row r="63" spans="120:125" ht="13.2" x14ac:dyDescent="0.2">
      <c r="DU63" s="266"/>
    </row>
    <row r="64" spans="120:125" ht="13.2" x14ac:dyDescent="0.2">
      <c r="DT64" s="266"/>
      <c r="DU64" s="266"/>
    </row>
    <row r="65" spans="123:125" ht="13.2" x14ac:dyDescent="0.2"/>
    <row r="66" spans="123:125" ht="13.2" x14ac:dyDescent="0.2"/>
    <row r="67" spans="123:125" ht="13.2" x14ac:dyDescent="0.2"/>
    <row r="68" spans="123:125" ht="13.2" x14ac:dyDescent="0.2"/>
    <row r="69" spans="123:125" ht="13.2" x14ac:dyDescent="0.2">
      <c r="DS69" s="266"/>
      <c r="DT69" s="266"/>
      <c r="DU69" s="266"/>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6"/>
    </row>
    <row r="83" spans="116:125" ht="13.2" x14ac:dyDescent="0.2">
      <c r="DM83" s="266"/>
      <c r="DN83" s="266"/>
      <c r="DO83" s="266"/>
      <c r="DP83" s="266"/>
      <c r="DQ83" s="266"/>
      <c r="DR83" s="266"/>
      <c r="DS83" s="266"/>
      <c r="DT83" s="266"/>
      <c r="DU83" s="266"/>
    </row>
    <row r="84" spans="116:125" ht="13.2" x14ac:dyDescent="0.2"/>
    <row r="85" spans="116:125" ht="13.2" x14ac:dyDescent="0.2"/>
    <row r="86" spans="116:125" ht="13.2" x14ac:dyDescent="0.2"/>
    <row r="87" spans="116:125" ht="13.2" x14ac:dyDescent="0.2"/>
    <row r="88" spans="116:125" ht="13.2" x14ac:dyDescent="0.2">
      <c r="DU88" s="266"/>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6"/>
      <c r="DT94" s="266"/>
      <c r="DU94" s="266"/>
    </row>
    <row r="95" spans="116:125" ht="13.5" customHeight="1" x14ac:dyDescent="0.2">
      <c r="DU95" s="266"/>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6"/>
    </row>
    <row r="102" spans="124:125" ht="13.5" customHeight="1" x14ac:dyDescent="0.2"/>
    <row r="103" spans="124:125" ht="13.5" customHeight="1" x14ac:dyDescent="0.2"/>
    <row r="104" spans="124:125" ht="13.5" customHeight="1" x14ac:dyDescent="0.2">
      <c r="DT104" s="266"/>
      <c r="DU104" s="266"/>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6" t="s">
        <v>546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66"/>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pdeuvV29/J0OUc3eHF15N/Pa+dCjY9xF3PCYn5Ir4VJmw+qrfL8z1/rKJ8IKrAc8TwaeBlTOMTp8WoLJg43OSg==" saltValue="bptvzL3GmGeCZyk5+5ac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67" customWidth="1"/>
    <col min="126" max="142" width="0" style="266" hidden="1" customWidth="1"/>
    <col min="143" max="16384" width="9" style="266" hidden="1"/>
  </cols>
  <sheetData>
    <row r="1" spans="1:125" ht="13.5" customHeight="1" x14ac:dyDescent="0.2">
      <c r="A1" s="266"/>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c r="CG1" s="266"/>
      <c r="CH1" s="266"/>
      <c r="CI1" s="266"/>
      <c r="CJ1" s="266"/>
      <c r="CK1" s="266"/>
      <c r="CL1" s="266"/>
      <c r="CM1" s="266"/>
      <c r="CN1" s="266"/>
      <c r="CO1" s="266"/>
      <c r="CP1" s="266"/>
      <c r="CQ1" s="266"/>
      <c r="CR1" s="266"/>
      <c r="CS1" s="266"/>
      <c r="CT1" s="266"/>
      <c r="CU1" s="266"/>
      <c r="CV1" s="266"/>
      <c r="CW1" s="266"/>
      <c r="CX1" s="266"/>
      <c r="CY1" s="266"/>
      <c r="CZ1" s="266"/>
      <c r="DA1" s="266"/>
      <c r="DB1" s="266"/>
      <c r="DC1" s="266"/>
      <c r="DD1" s="266"/>
      <c r="DE1" s="266"/>
      <c r="DF1" s="266"/>
      <c r="DG1" s="266"/>
      <c r="DH1" s="266"/>
      <c r="DI1" s="266"/>
      <c r="DJ1" s="266"/>
      <c r="DK1" s="266"/>
      <c r="DL1" s="266"/>
      <c r="DM1" s="266"/>
      <c r="DN1" s="266"/>
      <c r="DO1" s="266"/>
      <c r="DP1" s="266"/>
      <c r="DQ1" s="266"/>
      <c r="DR1" s="266"/>
      <c r="DS1" s="266"/>
      <c r="DT1" s="266"/>
      <c r="DU1" s="266"/>
    </row>
    <row r="2" spans="1:125" ht="13.2" x14ac:dyDescent="0.2">
      <c r="B2" s="266"/>
      <c r="T2" s="266"/>
    </row>
    <row r="3" spans="1:125" ht="13.2" x14ac:dyDescent="0.2">
      <c r="C3" s="266"/>
      <c r="D3" s="266"/>
      <c r="E3" s="266"/>
      <c r="F3" s="266"/>
      <c r="G3" s="266"/>
      <c r="H3" s="266"/>
      <c r="I3" s="266"/>
      <c r="J3" s="266"/>
      <c r="K3" s="266"/>
      <c r="L3" s="266"/>
      <c r="M3" s="266"/>
      <c r="N3" s="266"/>
      <c r="O3" s="266"/>
      <c r="P3" s="266"/>
      <c r="Q3" s="266"/>
      <c r="R3" s="266"/>
      <c r="S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6"/>
      <c r="BJ3" s="266"/>
      <c r="BK3" s="266"/>
      <c r="BL3" s="266"/>
      <c r="BM3" s="266"/>
      <c r="BN3" s="266"/>
      <c r="BO3" s="266"/>
      <c r="BP3" s="266"/>
      <c r="BQ3" s="266"/>
      <c r="BR3" s="266"/>
      <c r="BS3" s="266"/>
      <c r="BT3" s="266"/>
      <c r="BU3" s="266"/>
      <c r="BV3" s="266"/>
      <c r="BW3" s="266"/>
      <c r="BX3" s="266"/>
      <c r="BY3" s="266"/>
      <c r="BZ3" s="266"/>
      <c r="CA3" s="266"/>
      <c r="CB3" s="266"/>
      <c r="CC3" s="266"/>
      <c r="CD3" s="266"/>
      <c r="CE3" s="266"/>
      <c r="CF3" s="266"/>
      <c r="CG3" s="266"/>
      <c r="CH3" s="266"/>
      <c r="CI3" s="266"/>
      <c r="CJ3" s="266"/>
      <c r="CK3" s="266"/>
      <c r="CL3" s="266"/>
      <c r="CM3" s="266"/>
      <c r="CN3" s="266"/>
      <c r="CO3" s="266"/>
      <c r="CP3" s="266"/>
      <c r="CQ3" s="266"/>
      <c r="CR3" s="266"/>
      <c r="CS3" s="266"/>
      <c r="CT3" s="266"/>
      <c r="CU3" s="266"/>
      <c r="CV3" s="266"/>
      <c r="CW3" s="266"/>
      <c r="CX3" s="266"/>
      <c r="CY3" s="266"/>
      <c r="CZ3" s="266"/>
      <c r="DA3" s="266"/>
      <c r="DB3" s="266"/>
      <c r="DC3" s="266"/>
      <c r="DD3" s="266"/>
      <c r="DE3" s="266"/>
      <c r="DF3" s="266"/>
      <c r="DG3" s="266"/>
      <c r="DH3" s="266"/>
      <c r="DI3" s="266"/>
      <c r="DJ3" s="266"/>
      <c r="DK3" s="266"/>
      <c r="DL3" s="266"/>
      <c r="DM3" s="266"/>
      <c r="DN3" s="266"/>
      <c r="DO3" s="266"/>
      <c r="DP3" s="266"/>
      <c r="DQ3" s="266"/>
      <c r="DR3" s="266"/>
      <c r="DS3" s="266"/>
      <c r="DT3" s="266"/>
      <c r="DU3" s="266"/>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6"/>
      <c r="G33" s="266"/>
      <c r="I33" s="266"/>
    </row>
    <row r="34" spans="2:125" ht="13.2" x14ac:dyDescent="0.2">
      <c r="C34" s="266"/>
      <c r="P34" s="266"/>
      <c r="R34" s="266"/>
      <c r="U34" s="266"/>
    </row>
    <row r="35" spans="2:125" ht="13.2" x14ac:dyDescent="0.2">
      <c r="D35" s="266"/>
      <c r="E35" s="266"/>
      <c r="T35" s="266"/>
      <c r="W35" s="266"/>
      <c r="X35" s="266"/>
      <c r="Y35" s="266"/>
      <c r="Z35" s="266"/>
      <c r="AA35" s="266"/>
      <c r="AB35" s="266"/>
      <c r="AC35" s="266"/>
      <c r="AD35" s="266"/>
      <c r="AE35" s="266"/>
      <c r="AF35" s="266"/>
      <c r="AG35" s="266"/>
      <c r="AH35" s="266"/>
      <c r="AI35" s="266"/>
      <c r="AJ35" s="266"/>
      <c r="AK35" s="266"/>
      <c r="AL35" s="266"/>
      <c r="AM35" s="266"/>
      <c r="AN35" s="266"/>
      <c r="AO35" s="266"/>
      <c r="AP35" s="266"/>
      <c r="AQ35" s="266"/>
      <c r="AR35" s="266"/>
      <c r="AS35" s="266"/>
      <c r="AT35" s="266"/>
      <c r="AU35" s="266"/>
      <c r="AV35" s="266"/>
      <c r="AW35" s="266"/>
      <c r="AX35" s="266"/>
      <c r="AY35" s="266"/>
      <c r="AZ35" s="266"/>
      <c r="BA35" s="266"/>
      <c r="BB35" s="266"/>
      <c r="BC35" s="266"/>
      <c r="BD35" s="266"/>
      <c r="BE35" s="266"/>
      <c r="BF35" s="266"/>
      <c r="BG35" s="266"/>
      <c r="BH35" s="266"/>
      <c r="BI35" s="266"/>
      <c r="BJ35" s="266"/>
      <c r="BK35" s="266"/>
      <c r="BL35" s="266"/>
      <c r="BM35" s="266"/>
      <c r="BN35" s="266"/>
      <c r="BO35" s="266"/>
      <c r="BP35" s="266"/>
      <c r="BQ35" s="266"/>
      <c r="BR35" s="266"/>
      <c r="BS35" s="266"/>
      <c r="BT35" s="266"/>
      <c r="BU35" s="266"/>
      <c r="BV35" s="266"/>
      <c r="BW35" s="266"/>
      <c r="BX35" s="266"/>
      <c r="BY35" s="266"/>
      <c r="BZ35" s="266"/>
      <c r="CA35" s="266"/>
      <c r="CB35" s="266"/>
      <c r="CC35" s="266"/>
      <c r="CD35" s="266"/>
      <c r="CE35" s="266"/>
      <c r="CF35" s="266"/>
      <c r="CG35" s="266"/>
      <c r="CH35" s="266"/>
      <c r="CI35" s="266"/>
      <c r="CJ35" s="266"/>
      <c r="CK35" s="266"/>
      <c r="CL35" s="266"/>
      <c r="CM35" s="266"/>
      <c r="CN35" s="266"/>
      <c r="CO35" s="266"/>
      <c r="CP35" s="266"/>
      <c r="CQ35" s="266"/>
      <c r="CR35" s="266"/>
      <c r="CS35" s="266"/>
      <c r="CT35" s="266"/>
      <c r="CU35" s="266"/>
      <c r="CV35" s="266"/>
      <c r="CW35" s="266"/>
      <c r="CX35" s="266"/>
      <c r="CY35" s="266"/>
      <c r="CZ35" s="266"/>
      <c r="DA35" s="266"/>
      <c r="DB35" s="266"/>
      <c r="DC35" s="266"/>
      <c r="DD35" s="266"/>
      <c r="DE35" s="266"/>
      <c r="DF35" s="266"/>
      <c r="DG35" s="266"/>
      <c r="DH35" s="266"/>
      <c r="DI35" s="266"/>
      <c r="DJ35" s="266"/>
      <c r="DK35" s="266"/>
      <c r="DL35" s="266"/>
      <c r="DM35" s="266"/>
      <c r="DN35" s="266"/>
      <c r="DO35" s="266"/>
      <c r="DP35" s="266"/>
      <c r="DQ35" s="266"/>
      <c r="DR35" s="266"/>
      <c r="DS35" s="266"/>
      <c r="DT35" s="266"/>
      <c r="DU35" s="266"/>
    </row>
    <row r="36" spans="2:125" ht="13.2" x14ac:dyDescent="0.2">
      <c r="F36" s="266"/>
      <c r="H36" s="266"/>
      <c r="J36" s="266"/>
      <c r="K36" s="266"/>
      <c r="L36" s="266"/>
      <c r="M36" s="266"/>
      <c r="N36" s="266"/>
      <c r="O36" s="266"/>
      <c r="Q36" s="266"/>
      <c r="S36" s="266"/>
      <c r="V36" s="266"/>
    </row>
    <row r="37" spans="2:125" ht="13.2" x14ac:dyDescent="0.2"/>
    <row r="38" spans="2:125" ht="13.2" x14ac:dyDescent="0.2"/>
    <row r="39" spans="2:125" ht="13.2" x14ac:dyDescent="0.2"/>
    <row r="40" spans="2:125" ht="13.2" x14ac:dyDescent="0.2">
      <c r="U40" s="266"/>
    </row>
    <row r="41" spans="2:125" ht="13.2" x14ac:dyDescent="0.2">
      <c r="R41" s="266"/>
    </row>
    <row r="42" spans="2:125" ht="13.2" x14ac:dyDescent="0.2">
      <c r="T42" s="266"/>
      <c r="W42" s="266"/>
      <c r="X42" s="266"/>
      <c r="Y42" s="266"/>
      <c r="Z42" s="266"/>
      <c r="AA42" s="266"/>
      <c r="AB42" s="266"/>
      <c r="AC42" s="266"/>
      <c r="AD42" s="266"/>
      <c r="AE42" s="266"/>
      <c r="AF42" s="266"/>
      <c r="AG42" s="266"/>
      <c r="AH42" s="266"/>
      <c r="AI42" s="266"/>
      <c r="AJ42" s="266"/>
      <c r="AK42" s="266"/>
      <c r="AL42" s="266"/>
      <c r="AM42" s="266"/>
      <c r="AN42" s="266"/>
      <c r="AO42" s="266"/>
      <c r="AP42" s="266"/>
      <c r="AQ42" s="266"/>
      <c r="AR42" s="266"/>
      <c r="AS42" s="266"/>
      <c r="AT42" s="266"/>
      <c r="AU42" s="266"/>
      <c r="AV42" s="266"/>
      <c r="AW42" s="266"/>
      <c r="AX42" s="266"/>
      <c r="AY42" s="266"/>
      <c r="AZ42" s="266"/>
      <c r="BA42" s="266"/>
      <c r="BB42" s="266"/>
      <c r="BC42" s="266"/>
      <c r="BD42" s="266"/>
      <c r="BE42" s="266"/>
      <c r="BF42" s="266"/>
      <c r="BG42" s="266"/>
      <c r="BH42" s="266"/>
      <c r="BI42" s="266"/>
      <c r="BJ42" s="266"/>
      <c r="BK42" s="266"/>
      <c r="BL42" s="266"/>
      <c r="BM42" s="266"/>
      <c r="BN42" s="266"/>
      <c r="BO42" s="266"/>
      <c r="BP42" s="266"/>
      <c r="BQ42" s="266"/>
      <c r="BR42" s="266"/>
      <c r="BS42" s="266"/>
      <c r="BT42" s="266"/>
      <c r="BU42" s="266"/>
      <c r="BV42" s="266"/>
      <c r="BW42" s="266"/>
      <c r="BX42" s="266"/>
      <c r="BY42" s="266"/>
      <c r="BZ42" s="266"/>
      <c r="CA42" s="266"/>
      <c r="CB42" s="266"/>
      <c r="CC42" s="266"/>
      <c r="CD42" s="266"/>
      <c r="CE42" s="266"/>
      <c r="CF42" s="266"/>
      <c r="CG42" s="266"/>
      <c r="CH42" s="266"/>
      <c r="CI42" s="266"/>
      <c r="CJ42" s="266"/>
      <c r="CK42" s="266"/>
      <c r="CL42" s="266"/>
      <c r="CM42" s="266"/>
      <c r="CN42" s="266"/>
      <c r="CO42" s="266"/>
      <c r="CP42" s="266"/>
      <c r="CQ42" s="266"/>
      <c r="CR42" s="266"/>
      <c r="CS42" s="266"/>
      <c r="CT42" s="266"/>
      <c r="CU42" s="266"/>
      <c r="CV42" s="266"/>
      <c r="CW42" s="266"/>
      <c r="CX42" s="266"/>
      <c r="CY42" s="266"/>
      <c r="CZ42" s="266"/>
      <c r="DA42" s="266"/>
      <c r="DB42" s="266"/>
      <c r="DC42" s="266"/>
      <c r="DD42" s="266"/>
      <c r="DE42" s="266"/>
      <c r="DF42" s="266"/>
      <c r="DG42" s="266"/>
      <c r="DH42" s="266"/>
      <c r="DI42" s="266"/>
      <c r="DJ42" s="266"/>
      <c r="DK42" s="266"/>
      <c r="DL42" s="266"/>
      <c r="DM42" s="266"/>
      <c r="DN42" s="266"/>
      <c r="DO42" s="266"/>
      <c r="DP42" s="266"/>
      <c r="DQ42" s="266"/>
      <c r="DR42" s="266"/>
      <c r="DS42" s="266"/>
      <c r="DT42" s="266"/>
      <c r="DU42" s="266"/>
    </row>
    <row r="43" spans="2:125" ht="13.2" x14ac:dyDescent="0.2">
      <c r="Q43" s="266"/>
      <c r="S43" s="266"/>
      <c r="V43" s="266"/>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7" t="s">
        <v>547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7U2QeaTQDacqKO1m9B45hk/SDlbcaTYqpJ+88YGdvjNINn8yTPshTUtoZkYHrXwGdcUtpWujyM4g5yKQYcEW1Q==" saltValue="VlKoZhLYxatunfkstZvVn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A37"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2">
      <c r="B47" s="10"/>
      <c r="C47" s="1174" t="s">
        <v>3</v>
      </c>
      <c r="D47" s="1174"/>
      <c r="E47" s="1175"/>
      <c r="F47" s="11">
        <v>104.85</v>
      </c>
      <c r="G47" s="12">
        <v>131.34</v>
      </c>
      <c r="H47" s="12">
        <v>146.87</v>
      </c>
      <c r="I47" s="12">
        <v>172.86</v>
      </c>
      <c r="J47" s="13">
        <v>181.2</v>
      </c>
    </row>
    <row r="48" spans="2:10" ht="57.75" customHeight="1" x14ac:dyDescent="0.2">
      <c r="B48" s="14"/>
      <c r="C48" s="1176" t="s">
        <v>4</v>
      </c>
      <c r="D48" s="1176"/>
      <c r="E48" s="1177"/>
      <c r="F48" s="15">
        <v>2.87</v>
      </c>
      <c r="G48" s="16">
        <v>4.88</v>
      </c>
      <c r="H48" s="16">
        <v>4.4400000000000004</v>
      </c>
      <c r="I48" s="16">
        <v>3.6</v>
      </c>
      <c r="J48" s="17">
        <v>8.8000000000000007</v>
      </c>
    </row>
    <row r="49" spans="2:10" ht="57.75" customHeight="1" thickBot="1" x14ac:dyDescent="0.25">
      <c r="B49" s="18"/>
      <c r="C49" s="1178" t="s">
        <v>5</v>
      </c>
      <c r="D49" s="1178"/>
      <c r="E49" s="1179"/>
      <c r="F49" s="19">
        <v>22.66</v>
      </c>
      <c r="G49" s="20">
        <v>18.29</v>
      </c>
      <c r="H49" s="20">
        <v>22.24</v>
      </c>
      <c r="I49" s="20">
        <v>13.45</v>
      </c>
      <c r="J49" s="21">
        <v>9.56</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dQwPs1CailpKvDX/p7YnZcd80eTEwF1czrGmdH99XfvclsDyrRSpRDX9IW19I0eZWJfixYpJ2PiFzlmR3CKJfw==" saltValue="ONquHPafDMIvPKO1tOF4v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b0202</cp:lastModifiedBy>
  <cp:lastPrinted>2019-03-19T07:16:55Z</cp:lastPrinted>
  <dcterms:created xsi:type="dcterms:W3CDTF">2019-02-14T04:00:10Z</dcterms:created>
  <dcterms:modified xsi:type="dcterms:W3CDTF">2019-03-19T07:32:11Z</dcterms:modified>
  <cp:category/>
</cp:coreProperties>
</file>